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G:\Mon Drive\Vali'Paperasse\clients\Professionnels\CSAFAM\OUTILS 2026\OUTILS 2026\EXCEL\"/>
    </mc:Choice>
  </mc:AlternateContent>
  <xr:revisionPtr revIDLastSave="0" documentId="13_ncr:1_{883C3811-6D4A-4D3F-8D19-09FD33A819B2}" xr6:coauthVersionLast="47" xr6:coauthVersionMax="47" xr10:uidLastSave="{00000000-0000-0000-0000-000000000000}"/>
  <workbookProtection workbookAlgorithmName="SHA-512" workbookHashValue="+v5xyyzE0eaIT+CbpCpG3qY8bRg487lq42QeM97yp+BpU2G8KchBLV2280jbyXOqctayUQ7uEg61x/Uje28Abw==" workbookSaltValue="Ji3vC9ELsnqXiNg7Nx4CoQ==" workbookSpinCount="100000" lockStructure="1"/>
  <bookViews>
    <workbookView xWindow="-108" yWindow="-108" windowWidth="23256" windowHeight="12456" tabRatio="602" activeTab="2" xr2:uid="{00000000-000D-0000-FFFF-FFFF00000000}"/>
  </bookViews>
  <sheets>
    <sheet name="Identification" sheetId="1" r:id="rId1"/>
    <sheet name="Impôts" sheetId="28" r:id="rId2"/>
    <sheet name="Notice d'utilisation" sheetId="2" r:id="rId3"/>
    <sheet name="BULLETIN DE SALAIRE " sheetId="3" r:id="rId4"/>
    <sheet name="Cotisations" sheetId="29" state="hidden" r:id="rId5"/>
    <sheet name="__VBA__0" sheetId="5" state="hidden" r:id="rId6"/>
    <sheet name="__VBA__1" sheetId="6" state="hidden" r:id="rId7"/>
    <sheet name="__VBA__2" sheetId="7" state="hidden" r:id="rId8"/>
    <sheet name="__VBA__3" sheetId="8" state="hidden" r:id="rId9"/>
    <sheet name="__VBA__4" sheetId="9" state="hidden" r:id="rId10"/>
    <sheet name="__VBA__5" sheetId="10" state="hidden" r:id="rId11"/>
    <sheet name="__VBA__6" sheetId="11" state="hidden" r:id="rId12"/>
    <sheet name="__VBA__7" sheetId="12" state="hidden" r:id="rId13"/>
    <sheet name="__VBA__8" sheetId="13" state="hidden" r:id="rId14"/>
    <sheet name="__VBA__9" sheetId="14" state="hidden" r:id="rId15"/>
    <sheet name="__VBA__10" sheetId="15" state="hidden" r:id="rId16"/>
    <sheet name="__VBA__11" sheetId="16" state="hidden" r:id="rId17"/>
    <sheet name="__VBA__12" sheetId="17" state="hidden" r:id="rId18"/>
    <sheet name="__VBA__13" sheetId="18" state="hidden" r:id="rId19"/>
    <sheet name="__VBA__14" sheetId="19" state="hidden" r:id="rId20"/>
    <sheet name="__VBA__15" sheetId="20" state="hidden" r:id="rId21"/>
    <sheet name="__VBA__16" sheetId="21" state="hidden" r:id="rId22"/>
    <sheet name="__VBA__17" sheetId="22" state="hidden" r:id="rId23"/>
    <sheet name="__VBA__18" sheetId="23" state="hidden" r:id="rId24"/>
    <sheet name="__VBA__19" sheetId="24" state="hidden" r:id="rId25"/>
    <sheet name="__VBA__20" sheetId="25" state="hidden" r:id="rId26"/>
    <sheet name="__VBA__21" sheetId="26" state="hidden" r:id="rId27"/>
    <sheet name="__VBA__22" sheetId="27" state="hidden" r:id="rId28"/>
  </sheets>
  <definedNames>
    <definedName name="Excel_BuiltIn_Print_Area_11" localSheetId="4">#REF!</definedName>
    <definedName name="Excel_BuiltIn_Print_Area_11">#REF!</definedName>
    <definedName name="Excel_BuiltIn_Print_Area_12" localSheetId="4">#REF!</definedName>
    <definedName name="Excel_BuiltIn_Print_Area_12">#REF!</definedName>
    <definedName name="Excel_BuiltIn_Print_Area_13" localSheetId="4">#REF!</definedName>
    <definedName name="Excel_BuiltIn_Print_Area_13">#REF!</definedName>
    <definedName name="Excel_BuiltIn_Print_Area_14" localSheetId="4">#REF!</definedName>
    <definedName name="Excel_BuiltIn_Print_Area_14">#REF!</definedName>
    <definedName name="Excel_BuiltIn_Print_Area_15" localSheetId="4">#REF!</definedName>
    <definedName name="Excel_BuiltIn_Print_Area_15">#REF!</definedName>
    <definedName name="Excel_BuiltIn_Print_Area_17" localSheetId="4">#REF!</definedName>
    <definedName name="Excel_BuiltIn_Print_Area_17">#REF!</definedName>
    <definedName name="Excel_BuiltIn_Print_Area_18" localSheetId="4">#REF!</definedName>
    <definedName name="Excel_BuiltIn_Print_Area_18">#REF!</definedName>
    <definedName name="Excel_BuiltIn_Print_Area_19" localSheetId="4">#REF!</definedName>
    <definedName name="Excel_BuiltIn_Print_Area_19">#REF!</definedName>
    <definedName name="Excel_BuiltIn_Print_Area_20" localSheetId="4">#REF!</definedName>
    <definedName name="Excel_BuiltIn_Print_Area_20">#REF!</definedName>
    <definedName name="Excel_BuiltIn_Print_Area_21" localSheetId="4">#REF!</definedName>
    <definedName name="Excel_BuiltIn_Print_Area_21">#REF!</definedName>
    <definedName name="Excel_BuiltIn_Print_Area_22" localSheetId="4">#REF!</definedName>
    <definedName name="Excel_BuiltIn_Print_Area_22">#REF!</definedName>
    <definedName name="Excel_BuiltIn_Print_Area_23" localSheetId="4">#REF!</definedName>
    <definedName name="Excel_BuiltIn_Print_Area_23">#REF!</definedName>
    <definedName name="Excel_BuiltIn_Print_Area_24" localSheetId="4">#REF!</definedName>
    <definedName name="Excel_BuiltIn_Print_Area_24">#REF!</definedName>
    <definedName name="Excel_BuiltIn_Print_Area_25" localSheetId="4">#REF!</definedName>
    <definedName name="Excel_BuiltIn_Print_Area_25">#REF!</definedName>
    <definedName name="Excel_BuiltIn_Print_Area_26" localSheetId="4">#REF!</definedName>
    <definedName name="Excel_BuiltIn_Print_Area_26">#REF!</definedName>
    <definedName name="Excel_BuiltIn_Print_Area_27" localSheetId="4">#REF!</definedName>
    <definedName name="Excel_BuiltIn_Print_Area_27">#REF!</definedName>
    <definedName name="Excel_BuiltIn_Print_Area_28" localSheetId="4">#REF!</definedName>
    <definedName name="Excel_BuiltIn_Print_Area_28">#REF!</definedName>
    <definedName name="Excel_BuiltIn_Print_Area_29" localSheetId="4">#REF!</definedName>
    <definedName name="Excel_BuiltIn_Print_Area_29">#REF!</definedName>
    <definedName name="Excel_BuiltIn_Print_Area_30" localSheetId="4">#REF!</definedName>
    <definedName name="Excel_BuiltIn_Print_Area_30">#REF!</definedName>
    <definedName name="Excel_BuiltIn_Print_Area_31" localSheetId="4">#REF!</definedName>
    <definedName name="Excel_BuiltIn_Print_Area_31">#REF!</definedName>
    <definedName name="Excel_BuiltIn_Print_Area_32" localSheetId="4">#REF!</definedName>
    <definedName name="Excel_BuiltIn_Print_Area_32">#REF!</definedName>
    <definedName name="Excel_BuiltIn_Print_Area_33" localSheetId="4">#REF!</definedName>
    <definedName name="Excel_BuiltIn_Print_Area_33">#REF!</definedName>
    <definedName name="Excel_BuiltIn_Print_Area_34" localSheetId="4">#REF!</definedName>
    <definedName name="Excel_BuiltIn_Print_Area_34">#REF!</definedName>
    <definedName name="_xlnm.Print_Area" localSheetId="3">'BULLETIN DE SALAIRE '!$A$1:$AY$127</definedName>
    <definedName name="_xlnm.Print_Area" localSheetId="4">Cotisations!$A$5:$J$57</definedName>
    <definedName name="_xlnm.Print_Area" localSheetId="0">Identification!$A$1:$BC$35</definedName>
    <definedName name="_xlnm.Print_Area" localSheetId="2">'Notice d''utilisation'!$A$1:$R$40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5" i="1" l="1"/>
  <c r="AH49" i="3"/>
  <c r="AH43" i="3"/>
  <c r="AI55" i="3" l="1"/>
  <c r="AH55" i="3"/>
  <c r="AG55" i="3"/>
  <c r="A55" i="3"/>
  <c r="E29" i="29" l="1"/>
  <c r="O31" i="28" l="1"/>
  <c r="U95" i="3" s="1"/>
  <c r="R9" i="28"/>
  <c r="P9" i="28"/>
  <c r="AG43" i="3"/>
  <c r="AG44" i="3"/>
  <c r="AG48" i="3"/>
  <c r="AG49" i="3"/>
  <c r="AG50" i="3"/>
  <c r="AG51" i="3"/>
  <c r="AG52" i="3"/>
  <c r="AG53" i="3"/>
  <c r="U57" i="3"/>
  <c r="U58" i="3"/>
  <c r="U56" i="3"/>
  <c r="U54" i="3"/>
  <c r="AH54" i="3"/>
  <c r="AH53" i="3"/>
  <c r="AI49" i="3"/>
  <c r="AH48" i="3"/>
  <c r="AI48" i="3" s="1"/>
  <c r="AH46" i="3"/>
  <c r="AH47" i="3"/>
  <c r="AH45" i="3"/>
  <c r="U46" i="3"/>
  <c r="U47" i="3"/>
  <c r="U45" i="3"/>
  <c r="AH42" i="3"/>
  <c r="AI43" i="3"/>
  <c r="U42" i="3"/>
  <c r="I62" i="3"/>
  <c r="J59" i="3"/>
  <c r="A57" i="3"/>
  <c r="A58" i="3"/>
  <c r="A56" i="3"/>
  <c r="A54" i="3"/>
  <c r="A52" i="3"/>
  <c r="A53" i="3"/>
  <c r="A48" i="3"/>
  <c r="A49" i="3"/>
  <c r="A50" i="3"/>
  <c r="A51" i="3"/>
  <c r="A42" i="3"/>
  <c r="A43" i="3"/>
  <c r="A44" i="3"/>
  <c r="A45" i="3"/>
  <c r="A46" i="3"/>
  <c r="A47" i="3"/>
  <c r="A41" i="3"/>
  <c r="D63" i="29"/>
  <c r="D33" i="29"/>
  <c r="C33" i="29" s="1"/>
  <c r="C32" i="29"/>
  <c r="C31" i="29"/>
  <c r="C29" i="29"/>
  <c r="E24" i="29"/>
  <c r="AH51" i="3" s="1"/>
  <c r="AI51" i="3" s="1"/>
  <c r="E19" i="29"/>
  <c r="E16" i="29"/>
  <c r="D16" i="29"/>
  <c r="C16" i="29" s="1"/>
  <c r="C15" i="29"/>
  <c r="C14" i="29"/>
  <c r="C34" i="29" s="1"/>
  <c r="H12" i="29"/>
  <c r="H8" i="29"/>
  <c r="AI53" i="3" l="1"/>
  <c r="D34" i="29"/>
  <c r="A10" i="3"/>
  <c r="K28" i="28"/>
  <c r="C21" i="28"/>
  <c r="C20" i="28"/>
  <c r="W95" i="3"/>
  <c r="A29" i="28"/>
  <c r="V102" i="3"/>
  <c r="G20" i="28"/>
  <c r="A96" i="3"/>
  <c r="A95" i="3"/>
  <c r="B102" i="3"/>
  <c r="I21" i="28"/>
  <c r="H21" i="28"/>
  <c r="G21" i="28"/>
  <c r="U96" i="3"/>
  <c r="W96" i="3" s="1"/>
  <c r="E21" i="28"/>
  <c r="D21" i="28"/>
  <c r="P31" i="28"/>
  <c r="K34" i="28"/>
  <c r="K33" i="28"/>
  <c r="K32" i="28"/>
  <c r="K31" i="28"/>
  <c r="K26" i="28"/>
  <c r="K25" i="28"/>
  <c r="E22" i="28"/>
  <c r="AJ29" i="3"/>
  <c r="AJ30" i="3" s="1"/>
  <c r="AJ31" i="3" s="1"/>
  <c r="AJ32" i="3" s="1"/>
  <c r="AJ33" i="3" s="1"/>
  <c r="AJ34" i="3" s="1"/>
  <c r="AJ35" i="3" s="1"/>
  <c r="AJ36" i="3" s="1"/>
  <c r="AJ37" i="3" s="1"/>
  <c r="AJ38" i="3" s="1"/>
  <c r="AJ39" i="3" s="1"/>
  <c r="AJ40" i="3" s="1"/>
  <c r="AJ41" i="3" s="1"/>
  <c r="AJ42" i="3" s="1"/>
  <c r="AJ43" i="3" s="1"/>
  <c r="AJ44" i="3" s="1"/>
  <c r="AJ45" i="3" s="1"/>
  <c r="AJ46" i="3" s="1"/>
  <c r="AJ47" i="3" s="1"/>
  <c r="AJ48" i="3" s="1"/>
  <c r="AJ49" i="3" s="1"/>
  <c r="AJ50" i="3" s="1"/>
  <c r="AJ51" i="3" s="1"/>
  <c r="AJ52" i="3" s="1"/>
  <c r="AJ53" i="3" s="1"/>
  <c r="AJ54" i="3" s="1"/>
  <c r="AJ55" i="3" s="1"/>
  <c r="AJ56" i="3" s="1"/>
  <c r="AZ30" i="3"/>
  <c r="BB30" i="3" s="1"/>
  <c r="AZ31" i="3"/>
  <c r="AZ32" i="3"/>
  <c r="AZ33" i="3"/>
  <c r="AZ34" i="3"/>
  <c r="BB34" i="3" s="1"/>
  <c r="AZ35" i="3"/>
  <c r="AZ36" i="3"/>
  <c r="AZ37" i="3"/>
  <c r="AZ38" i="3"/>
  <c r="BA38" i="3" s="1"/>
  <c r="AZ39" i="3"/>
  <c r="AZ40" i="3"/>
  <c r="AZ41" i="3"/>
  <c r="BB41" i="3" s="1"/>
  <c r="AZ42" i="3"/>
  <c r="BA42" i="3" s="1"/>
  <c r="AZ43" i="3"/>
  <c r="AZ44" i="3"/>
  <c r="AZ45" i="3"/>
  <c r="BB45" i="3" s="1"/>
  <c r="AZ46" i="3"/>
  <c r="BB46" i="3" s="1"/>
  <c r="AZ47" i="3"/>
  <c r="AZ48" i="3"/>
  <c r="AZ49" i="3"/>
  <c r="BB49" i="3" s="1"/>
  <c r="AZ50" i="3"/>
  <c r="BB50" i="3" s="1"/>
  <c r="AZ51" i="3"/>
  <c r="AZ52" i="3"/>
  <c r="AZ53" i="3"/>
  <c r="BA53" i="3" s="1"/>
  <c r="AZ54" i="3"/>
  <c r="BB54" i="3" s="1"/>
  <c r="AZ55" i="3"/>
  <c r="AZ56" i="3"/>
  <c r="AZ57" i="3"/>
  <c r="BA57" i="3" s="1"/>
  <c r="AZ58" i="3"/>
  <c r="BB58" i="3" s="1"/>
  <c r="AZ59" i="3"/>
  <c r="AZ29" i="3"/>
  <c r="AW62" i="3"/>
  <c r="Q32" i="3" s="1"/>
  <c r="U29" i="3"/>
  <c r="U30" i="3" s="1"/>
  <c r="Y30" i="3" s="1"/>
  <c r="K6" i="3"/>
  <c r="AE6" i="3"/>
  <c r="K7" i="3"/>
  <c r="AE7" i="3"/>
  <c r="K8" i="3"/>
  <c r="AJ8" i="3"/>
  <c r="F9" i="3"/>
  <c r="N9" i="3"/>
  <c r="AC9" i="3"/>
  <c r="AM9" i="3"/>
  <c r="M10" i="3"/>
  <c r="AM11" i="3"/>
  <c r="H14" i="3"/>
  <c r="R14" i="3"/>
  <c r="AD14" i="3"/>
  <c r="AS14" i="3"/>
  <c r="L16" i="3"/>
  <c r="W16" i="3"/>
  <c r="AJ20" i="3"/>
  <c r="X22" i="3" s="1"/>
  <c r="BA29" i="3"/>
  <c r="BB29" i="3"/>
  <c r="BA30" i="3"/>
  <c r="Y31" i="3"/>
  <c r="BA31" i="3"/>
  <c r="BB31" i="3"/>
  <c r="BA32" i="3"/>
  <c r="BB32" i="3"/>
  <c r="BA33" i="3"/>
  <c r="BB33" i="3"/>
  <c r="Y34" i="3"/>
  <c r="Y35" i="3"/>
  <c r="BA35" i="3"/>
  <c r="BB35" i="3"/>
  <c r="AC36" i="3"/>
  <c r="BA36" i="3"/>
  <c r="BB36" i="3"/>
  <c r="AC37" i="3"/>
  <c r="BA37" i="3"/>
  <c r="BB37" i="3"/>
  <c r="BA39" i="3"/>
  <c r="BB39" i="3"/>
  <c r="BA40" i="3"/>
  <c r="BB40" i="3"/>
  <c r="BA41" i="3"/>
  <c r="BB42" i="3"/>
  <c r="BA43" i="3"/>
  <c r="BB43" i="3"/>
  <c r="BA44" i="3"/>
  <c r="BB44" i="3"/>
  <c r="BA45" i="3"/>
  <c r="BA46" i="3"/>
  <c r="BA47" i="3"/>
  <c r="BB47" i="3"/>
  <c r="BA48" i="3"/>
  <c r="BB48" i="3"/>
  <c r="BA49" i="3"/>
  <c r="BA50" i="3"/>
  <c r="BA51" i="3"/>
  <c r="BB51" i="3"/>
  <c r="BA52" i="3"/>
  <c r="BB52" i="3"/>
  <c r="BB53" i="3"/>
  <c r="BA54" i="3"/>
  <c r="BA55" i="3"/>
  <c r="BB55" i="3"/>
  <c r="BA56" i="3"/>
  <c r="BB56" i="3"/>
  <c r="BB57" i="3"/>
  <c r="BA58" i="3"/>
  <c r="BA59" i="3"/>
  <c r="BB59" i="3"/>
  <c r="AZ60" i="3"/>
  <c r="BB60" i="3" s="1"/>
  <c r="AP62" i="3"/>
  <c r="AS62" i="3"/>
  <c r="Q33" i="3" s="1"/>
  <c r="AV62" i="3"/>
  <c r="Q73" i="3" s="1"/>
  <c r="Y73" i="3" s="1"/>
  <c r="Y79" i="3" s="1"/>
  <c r="Q115" i="3" s="1"/>
  <c r="Y75" i="3"/>
  <c r="Y77" i="3"/>
  <c r="Y81" i="3"/>
  <c r="Y83" i="3"/>
  <c r="Y87" i="3"/>
  <c r="AC115" i="3" s="1"/>
  <c r="U119" i="3"/>
  <c r="AG119" i="3"/>
  <c r="AV119" i="3"/>
  <c r="U122" i="3"/>
  <c r="AG122" i="3"/>
  <c r="AV122" i="3"/>
  <c r="A127" i="3"/>
  <c r="C40" i="2"/>
  <c r="AJ57" i="3" l="1"/>
  <c r="AJ58" i="3" s="1"/>
  <c r="AJ59" i="3" s="1"/>
  <c r="U33" i="3"/>
  <c r="Y33" i="3" s="1"/>
  <c r="U32" i="3"/>
  <c r="Y32" i="3" s="1"/>
  <c r="Q29" i="3"/>
  <c r="Y29" i="3" s="1"/>
  <c r="Q28" i="3"/>
  <c r="Y28" i="3" s="1"/>
  <c r="Y85" i="3"/>
  <c r="W115" i="3" s="1"/>
  <c r="AU102" i="3"/>
  <c r="AG115" i="3" s="1"/>
  <c r="BB38" i="3"/>
  <c r="AU108" i="3" s="1"/>
  <c r="AI115" i="3" s="1"/>
  <c r="BA34" i="3"/>
  <c r="AQ115" i="3" l="1"/>
  <c r="Q58" i="3"/>
  <c r="AC58" i="3" s="1"/>
  <c r="Y93" i="3"/>
  <c r="Q57" i="3"/>
  <c r="AC57" i="3" s="1"/>
  <c r="Q47" i="3"/>
  <c r="AC47" i="3" s="1"/>
  <c r="Q46" i="3"/>
  <c r="AG46" i="3" s="1"/>
  <c r="AI46" i="3" s="1"/>
  <c r="Q45" i="3"/>
  <c r="AC45" i="3" s="1"/>
  <c r="Q56" i="3"/>
  <c r="AC56" i="3" s="1"/>
  <c r="Y39" i="3"/>
  <c r="Q42" i="3" l="1"/>
  <c r="AC42" i="3" s="1"/>
  <c r="Q54" i="3"/>
  <c r="AG47" i="3"/>
  <c r="AI47" i="3" s="1"/>
  <c r="AC46" i="3"/>
  <c r="AG45" i="3"/>
  <c r="AI45" i="3" s="1"/>
  <c r="AG42" i="3" l="1"/>
  <c r="AI42" i="3" s="1"/>
  <c r="AG54" i="3"/>
  <c r="AI54" i="3" s="1"/>
  <c r="AC54" i="3"/>
  <c r="AC59" i="3" s="1"/>
  <c r="Y64" i="3" s="1"/>
  <c r="R103" i="3" s="1"/>
  <c r="AI59" i="3" l="1"/>
  <c r="K115" i="3"/>
  <c r="AA100" i="3" s="1"/>
  <c r="AA102" i="3" s="1"/>
  <c r="G22" i="28" s="1"/>
  <c r="AB106" i="3"/>
  <c r="Q62" i="3"/>
  <c r="V104"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G5" authorId="0" shapeId="0" xr:uid="{00000000-0006-0000-0000-000001000000}">
      <text>
        <r>
          <rPr>
            <sz val="9"/>
            <color indexed="8"/>
            <rFont val="Tahoma"/>
            <family val="2"/>
          </rPr>
          <t xml:space="preserve">Tapez un espace, si vous n'avez rien à saisir sur cette ligne.
</t>
        </r>
      </text>
    </comment>
    <comment ref="H13" authorId="0" shapeId="0" xr:uid="{00000000-0006-0000-0000-000002000000}">
      <text>
        <r>
          <rPr>
            <sz val="9"/>
            <color indexed="8"/>
            <rFont val="Tahoma"/>
            <family val="2"/>
          </rPr>
          <t xml:space="preserve">Format
jj/mm/aaaa
</t>
        </r>
      </text>
    </comment>
    <comment ref="B19" authorId="0" shapeId="0" xr:uid="{00000000-0006-0000-0000-000003000000}">
      <text>
        <r>
          <rPr>
            <sz val="9"/>
            <color indexed="8"/>
            <rFont val="Tahoma"/>
            <family val="2"/>
          </rPr>
          <t>Tapez un espace, si vous n'avez rien à saisir sur cette ligne.</t>
        </r>
      </text>
    </comment>
    <comment ref="BC19" authorId="0" shapeId="0" xr:uid="{00000000-0006-0000-0000-000004000000}">
      <text>
        <r>
          <rPr>
            <sz val="11"/>
            <color indexed="8"/>
            <rFont val="Calibri"/>
            <family val="2"/>
          </rPr>
          <t>Indiquez votre réponse avec la liste déroulante.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CSAFAM Syndicat</author>
  </authors>
  <commentList>
    <comment ref="C20" authorId="0" shapeId="0" xr:uid="{7A29A393-B76E-4321-AFF8-8AE2B4C96D6A}">
      <text>
        <r>
          <rPr>
            <b/>
            <sz val="9"/>
            <color indexed="81"/>
            <rFont val="Tahoma"/>
            <family val="2"/>
          </rPr>
          <t>CSAFAM Syndicat:</t>
        </r>
        <r>
          <rPr>
            <sz val="9"/>
            <color indexed="81"/>
            <rFont val="Tahoma"/>
            <family val="2"/>
          </rPr>
          <t xml:space="preserve">
</t>
        </r>
        <r>
          <rPr>
            <b/>
            <u/>
            <sz val="9"/>
            <color indexed="10"/>
            <rFont val="Tahoma"/>
            <family val="2"/>
          </rPr>
          <t>Ces colonnes ne doivent être complétées que si les repas sont fournis par l'employeur!</t>
        </r>
      </text>
    </comment>
    <comment ref="B21" authorId="0" shapeId="0" xr:uid="{757AC525-1148-477E-A302-043D3BBF2217}">
      <text>
        <r>
          <rPr>
            <b/>
            <sz val="9"/>
            <color indexed="81"/>
            <rFont val="Tahoma"/>
            <family val="2"/>
          </rPr>
          <t>CSAFAM Syndicat:</t>
        </r>
        <r>
          <rPr>
            <sz val="9"/>
            <color indexed="81"/>
            <rFont val="Tahoma"/>
            <family val="2"/>
          </rPr>
          <t xml:space="preserve">
Indiquez dans cette colonne le taux de prélèvement à la source qui vous a été communiqué par l'administration fiscale.</t>
        </r>
      </text>
    </comment>
    <comment ref="H21" authorId="0" shapeId="0" xr:uid="{FB29BC0C-1301-44EE-9B35-533193E6A712}">
      <text>
        <r>
          <rPr>
            <b/>
            <sz val="9"/>
            <color indexed="81"/>
            <rFont val="Tahoma"/>
            <family val="2"/>
          </rPr>
          <t>CSAFAM Syndicat:</t>
        </r>
        <r>
          <rPr>
            <sz val="9"/>
            <color indexed="81"/>
            <rFont val="Tahoma"/>
            <family val="2"/>
          </rPr>
          <t xml:space="preserve">
Saisissez le montant (en €) du prélèvement à la source indiqué par Pajemploi sur vos BS Pajemploi.</t>
        </r>
      </text>
    </comment>
    <comment ref="P21" authorId="0" shapeId="0" xr:uid="{68845F11-FC13-49C0-9C7C-5F9934F11FA4}">
      <text>
        <r>
          <rPr>
            <b/>
            <sz val="9"/>
            <color indexed="81"/>
            <rFont val="Tahoma"/>
            <family val="2"/>
          </rPr>
          <t>CSAFAM Syndicat:</t>
        </r>
        <r>
          <rPr>
            <sz val="9"/>
            <color indexed="81"/>
            <rFont val="Tahoma"/>
            <family val="2"/>
          </rPr>
          <t xml:space="preserve">
Indiquez à l'aide de la liste déroulante si vous souhaitez que votre taux de prélèvement apparaisse ou non sur votre bulletin de salaire.</t>
        </r>
      </text>
    </comment>
    <comment ref="M23" authorId="0" shapeId="0" xr:uid="{19A03518-C69D-49FF-821E-62A2C764E795}">
      <text>
        <r>
          <rPr>
            <b/>
            <sz val="9"/>
            <color indexed="81"/>
            <rFont val="Tahoma"/>
            <family val="2"/>
          </rPr>
          <t>CSAFAM Syndicat:</t>
        </r>
        <r>
          <rPr>
            <sz val="9"/>
            <color indexed="81"/>
            <rFont val="Tahoma"/>
            <family val="2"/>
          </rPr>
          <t xml:space="preserve">
À l'aide de la liste déroulante, indiquez su les repas sont fournis par les parents ou par vous-même.</t>
        </r>
      </text>
    </comment>
    <comment ref="Q26" authorId="0" shapeId="0" xr:uid="{361FEACD-1536-45D3-9EBF-0F74BA1A3342}">
      <text>
        <r>
          <rPr>
            <b/>
            <sz val="9"/>
            <color indexed="81"/>
            <rFont val="Tahoma"/>
            <family val="2"/>
          </rPr>
          <t xml:space="preserve">CSAFAM Syndicat: </t>
        </r>
        <r>
          <rPr>
            <sz val="9"/>
            <color indexed="81"/>
            <rFont val="Tahoma"/>
            <family val="2"/>
          </rPr>
          <t>Indiquez à l'aide de la liste déroulante si vous avez une attestation du coût des repas fournis par votre employeur.</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
    <author>CSAFAM Syndicat</author>
  </authors>
  <commentList>
    <comment ref="AW22" authorId="0" shapeId="0" xr:uid="{00000000-0006-0000-0200-000001000000}">
      <text>
        <r>
          <rPr>
            <sz val="9"/>
            <color indexed="8"/>
            <rFont val="Tahoma"/>
            <family val="2"/>
          </rPr>
          <t xml:space="preserve">N'oubliez pas d'ajouter les semaines travaillées au 31/ 12/2019
</t>
        </r>
      </text>
    </comment>
    <comment ref="AS25" authorId="0" shapeId="0" xr:uid="{00000000-0006-0000-0200-000002000000}">
      <text>
        <r>
          <rPr>
            <sz val="9"/>
            <color indexed="8"/>
            <rFont val="Tahoma"/>
            <family val="2"/>
          </rPr>
          <t>Heures complémentaires = heures travaillées en plus de ce qui est prévu au contrat (jusqu'à 45 hrs hebdomadaires).</t>
        </r>
      </text>
    </comment>
    <comment ref="AV25" authorId="0" shapeId="0" xr:uid="{00000000-0006-0000-0200-000003000000}">
      <text>
        <r>
          <rPr>
            <sz val="11"/>
            <color indexed="8"/>
            <rFont val="Calibri"/>
            <family val="2"/>
          </rPr>
          <t xml:space="preserve">Notez 1 si vous avez travaillé (peu importe le nombre d'heures travaillées)
</t>
        </r>
      </text>
    </comment>
    <comment ref="AW25" authorId="0" shapeId="0" xr:uid="{00000000-0006-0000-0200-000004000000}">
      <text>
        <r>
          <rPr>
            <sz val="9"/>
            <color indexed="8"/>
            <rFont val="Tahoma"/>
            <family val="2"/>
          </rPr>
          <t>Heures supplémentaires = hrs travaillées à partir de la 46ème heure hebdomadaire.</t>
        </r>
      </text>
    </comment>
    <comment ref="Q34" authorId="0" shapeId="0" xr:uid="{00000000-0006-0000-0200-000005000000}">
      <text>
        <r>
          <rPr>
            <sz val="10"/>
            <color indexed="8"/>
            <rFont val="Times New Roman"/>
            <family val="1"/>
          </rPr>
          <t xml:space="preserve">CSAFAM :
Soit la totalité des salaires perçus entre le 1er juin de l'année précédente et le 31 mai de l'année en cours, si vous calculez les 10%, soit le nombre d'heures correspondant au nombre de jours ouvrés acquis comme s'ils avaient été travaillés.
</t>
        </r>
      </text>
    </comment>
    <comment ref="U34" authorId="0" shapeId="0" xr:uid="{00000000-0006-0000-0200-000006000000}">
      <text>
        <r>
          <rPr>
            <b/>
            <sz val="9"/>
            <color indexed="8"/>
            <rFont val="Tahoma"/>
            <family val="2"/>
          </rPr>
          <t xml:space="preserve">csafam: notez 10 % si vous avez noté le total des salaires bruts / ou le tarif horaire Brut si vous avez noté les heures de CP acquises car le maintien de salaire vous est favorable
</t>
        </r>
      </text>
    </comment>
    <comment ref="Q35" authorId="0" shapeId="0" xr:uid="{00000000-0006-0000-0200-000007000000}">
      <text>
        <r>
          <rPr>
            <sz val="10"/>
            <color indexed="8"/>
            <rFont val="Times New Roman"/>
            <family val="1"/>
          </rPr>
          <t xml:space="preserve">CSAFAM :
Soit la totalité des salaires perçus entre le 1er juin de l'année précédente et le 31 mai de l'année en cours, si vous calculez les 10%, soit le nombre d'heures correspondant au nombre de jours ouvrés acquis comme s'ils avaient été travaillés.
</t>
        </r>
      </text>
    </comment>
    <comment ref="U35" authorId="0" shapeId="0" xr:uid="{00000000-0006-0000-0200-000008000000}">
      <text>
        <r>
          <rPr>
            <b/>
            <sz val="9"/>
            <color indexed="8"/>
            <rFont val="Tahoma"/>
            <family val="2"/>
          </rPr>
          <t xml:space="preserve">csafam: notez 10 % si vous avez noté le total des salaires bruts / ou le tarif horaire Brut si vous avez noté les heures de CP acquises car le maintien de salaire vous est favorable
</t>
        </r>
      </text>
    </comment>
    <comment ref="U73" authorId="0" shapeId="0" xr:uid="{00000000-0006-0000-0200-00000A000000}">
      <text>
        <r>
          <rPr>
            <sz val="11"/>
            <color indexed="8"/>
            <rFont val="Calibri"/>
            <family val="2"/>
          </rPr>
          <t>Notez le tarif des frais d'entretien négocié au contrat</t>
        </r>
      </text>
    </comment>
    <comment ref="Q75" authorId="0" shapeId="0" xr:uid="{00000000-0006-0000-0200-00000B000000}">
      <text>
        <r>
          <rPr>
            <sz val="11"/>
            <color indexed="8"/>
            <rFont val="Calibri"/>
            <family val="2"/>
          </rPr>
          <t xml:space="preserve">Notez le total d'heures sup à 8
 h par jour
</t>
        </r>
      </text>
    </comment>
    <comment ref="U75" authorId="0" shapeId="0" xr:uid="{00000000-0006-0000-0200-00000C000000}">
      <text>
        <r>
          <rPr>
            <sz val="11"/>
            <color indexed="8"/>
            <rFont val="Calibri"/>
            <family val="2"/>
          </rPr>
          <t xml:space="preserve">Notez le montant de l'heure d'entretien négocié au contrat ( pour le temps de travail au-delà de 8 h)
</t>
        </r>
      </text>
    </comment>
    <comment ref="U81" authorId="0" shapeId="0" xr:uid="{00000000-0006-0000-0200-00000D000000}">
      <text>
        <r>
          <rPr>
            <sz val="11"/>
            <color indexed="8"/>
            <rFont val="Calibri"/>
            <family val="2"/>
          </rPr>
          <t>Notez le montant des frais de repas  négocié
 au contrat</t>
        </r>
      </text>
    </comment>
    <comment ref="U83" authorId="0" shapeId="0" xr:uid="{00000000-0006-0000-0200-00000E000000}">
      <text>
        <r>
          <rPr>
            <sz val="11"/>
            <color indexed="8"/>
            <rFont val="Calibri"/>
            <family val="2"/>
          </rPr>
          <t>Notez le montant des frais de gouter négocié
 au contrat</t>
        </r>
      </text>
    </comment>
    <comment ref="U87" authorId="0" shapeId="0" xr:uid="{00000000-0006-0000-0200-00000F000000}">
      <text>
        <r>
          <rPr>
            <sz val="11"/>
            <color indexed="8"/>
            <rFont val="Calibri"/>
            <family val="2"/>
          </rPr>
          <t xml:space="preserve">Notez le montant de l'indemnité kilométrique unitaire négociée au contrat.
</t>
        </r>
      </text>
    </comment>
    <comment ref="P106" authorId="1" shapeId="0" xr:uid="{B02F0CD5-227C-4AB0-B319-337B9ECF5F92}">
      <text>
        <r>
          <rPr>
            <b/>
            <sz val="9"/>
            <color indexed="81"/>
            <rFont val="Tahoma"/>
            <family val="2"/>
          </rPr>
          <t>CSAFAM Syndicat:</t>
        </r>
        <r>
          <rPr>
            <sz val="9"/>
            <color indexed="81"/>
            <rFont val="Tahoma"/>
            <family val="2"/>
          </rPr>
          <t xml:space="preserve">
Indiquez ici le montant du PAS qui est calculé par Pajemploi lors de la déclaration.</t>
        </r>
      </text>
    </comment>
    <comment ref="O119" authorId="0" shapeId="0" xr:uid="{00000000-0006-0000-0200-000010000000}">
      <text>
        <r>
          <rPr>
            <sz val="9"/>
            <color indexed="8"/>
            <rFont val="Tahoma"/>
            <family val="2"/>
          </rPr>
          <t xml:space="preserve">N'oubliez pas de reporter les éléments du bulletin de salaire du 31/12
</t>
        </r>
      </text>
    </comment>
    <comment ref="AB119" authorId="0" shapeId="0" xr:uid="{00000000-0006-0000-0200-000011000000}">
      <text>
        <r>
          <rPr>
            <sz val="8"/>
            <color indexed="8"/>
            <rFont val="Times New Roman"/>
            <family val="1"/>
          </rPr>
          <t xml:space="preserve">Au 31 Mai, si vous n'avez pas acquis 30 jours ouvrables, vous avez droit à 2 jours supplémentaires de congé par enfant agé de moins de 15 ans au 30 avril de l'année de référence dans la limite de 30 jours ouvrables.
</t>
        </r>
      </text>
    </comment>
    <comment ref="O122" authorId="0" shapeId="0" xr:uid="{00000000-0006-0000-0200-000012000000}">
      <text>
        <r>
          <rPr>
            <sz val="9"/>
            <color indexed="8"/>
            <rFont val="Tahoma"/>
            <family val="2"/>
          </rPr>
          <t xml:space="preserve">N'oubliez pas de reporter les éléments du bulletin de salaire du 31/12
</t>
        </r>
      </text>
    </comment>
    <comment ref="AB122" authorId="0" shapeId="0" xr:uid="{00000000-0006-0000-0200-000013000000}">
      <text>
        <r>
          <rPr>
            <sz val="8"/>
            <color indexed="8"/>
            <rFont val="Times New Roman"/>
            <family val="1"/>
          </rPr>
          <t xml:space="preserve">Au 31 Mai, si vous n'avez pas acquis 30 jours ouvrables, vous avez droit à 2 jours supplémentaires de congé par enfant agé de moins de 15 ans au 30 avril de l'année de référence dans la limite de 30 jours ouvrables.
</t>
        </r>
      </text>
    </comment>
  </commentList>
</comments>
</file>

<file path=xl/sharedStrings.xml><?xml version="1.0" encoding="utf-8"?>
<sst xmlns="http://schemas.openxmlformats.org/spreadsheetml/2006/main" count="325" uniqueCount="252">
  <si>
    <t>EMPLOYEUR</t>
  </si>
  <si>
    <t xml:space="preserve"> </t>
  </si>
  <si>
    <t xml:space="preserve"> Nom et Prénom :</t>
  </si>
  <si>
    <t>A MODIF ONGLET IDENTIFICATION</t>
  </si>
  <si>
    <t xml:space="preserve"> Adresse 1 :</t>
  </si>
  <si>
    <t>Adresse 2 :</t>
  </si>
  <si>
    <t xml:space="preserve"> Code postal :</t>
  </si>
  <si>
    <t>Ville :</t>
  </si>
  <si>
    <t>Date début du contrat:</t>
  </si>
  <si>
    <t xml:space="preserve">Type de contrat : </t>
  </si>
  <si>
    <t xml:space="preserve">C . D . I </t>
  </si>
  <si>
    <t>NON</t>
  </si>
  <si>
    <t>Nom et Prénom de l'enfant:</t>
  </si>
  <si>
    <t>SALARIÉ</t>
  </si>
  <si>
    <t xml:space="preserve">L'ass mat réside en Haut Rhin - Bas Rhin -  Moselle </t>
  </si>
  <si>
    <t>N° Sécurité Sociale:</t>
  </si>
  <si>
    <t xml:space="preserve">Qualification : </t>
  </si>
  <si>
    <t>Numéro salarié PAJE:</t>
  </si>
  <si>
    <t>BULLETIN DE SALAIRE</t>
  </si>
  <si>
    <t>Période du :</t>
  </si>
  <si>
    <t>Au :</t>
  </si>
  <si>
    <t xml:space="preserve"> Adresse :</t>
  </si>
  <si>
    <t>Code postal :</t>
  </si>
  <si>
    <t>Date déb. de contrat</t>
  </si>
  <si>
    <t>Type de contrat</t>
  </si>
  <si>
    <t>N° Pajemploi</t>
  </si>
  <si>
    <t>BASE DE SALAIRE</t>
  </si>
  <si>
    <t xml:space="preserve">Nombre de semaines programmées: </t>
  </si>
  <si>
    <t>Heures /semaine :</t>
  </si>
  <si>
    <t>Nombre d'heures d'accueil par jour:</t>
  </si>
  <si>
    <t>Heures supp. mensualisées:</t>
  </si>
  <si>
    <t xml:space="preserve">Cumul: </t>
  </si>
  <si>
    <t>Nombre ou Base</t>
  </si>
  <si>
    <t>Taux ou %</t>
  </si>
  <si>
    <t>Montant à ajouter</t>
  </si>
  <si>
    <t>Montant à Déduire</t>
  </si>
  <si>
    <t>Date</t>
  </si>
  <si>
    <t>Hres effectuées</t>
  </si>
  <si>
    <t>Dont Hres Comp.</t>
  </si>
  <si>
    <t>IEN</t>
  </si>
  <si>
    <t>JRS +8H</t>
  </si>
  <si>
    <t>JRS -8H</t>
  </si>
  <si>
    <t>Hrs Supp Non contractuelles</t>
  </si>
  <si>
    <t xml:space="preserve">Heures complémentaires </t>
  </si>
  <si>
    <t>Indemnité de congés payés</t>
  </si>
  <si>
    <t>Indemnité compensatrice de congés payés</t>
  </si>
  <si>
    <t>…………………….</t>
  </si>
  <si>
    <t>…...…………..…….</t>
  </si>
  <si>
    <t>SALAIRE NET MENSUEL</t>
  </si>
  <si>
    <t>…..……..……………………</t>
  </si>
  <si>
    <t>……………………..</t>
  </si>
  <si>
    <t>Absence Ass.Mat.Sans Solde</t>
  </si>
  <si>
    <t>…………………..</t>
  </si>
  <si>
    <t>A.J.E:</t>
  </si>
  <si>
    <t>Absence justifiée Enfant</t>
  </si>
  <si>
    <t>A.I.E:</t>
  </si>
  <si>
    <t>Absence Injustifiée Enfant</t>
  </si>
  <si>
    <t>INDEMNITÉS</t>
  </si>
  <si>
    <t>C.S.S:</t>
  </si>
  <si>
    <t>Congé sans solde</t>
  </si>
  <si>
    <t>Indemnités d'entretien</t>
  </si>
  <si>
    <t xml:space="preserve">C.P: </t>
  </si>
  <si>
    <t>Congés payés</t>
  </si>
  <si>
    <t>Indemnités d'entretien par heure supplémentaire</t>
  </si>
  <si>
    <t>S.D.A.M:</t>
  </si>
  <si>
    <t>Semaine déduite Ass.Mat.</t>
  </si>
  <si>
    <t>Total des indemnités d'entretien</t>
  </si>
  <si>
    <t>S.D.P.E:</t>
  </si>
  <si>
    <t>Sem. déduite Parents Empl.</t>
  </si>
  <si>
    <t>Indemnité de repas</t>
  </si>
  <si>
    <t>F:</t>
  </si>
  <si>
    <t>Indemnités de goûter</t>
  </si>
  <si>
    <t>Total des indemnités de repas</t>
  </si>
  <si>
    <t xml:space="preserve">Commentaires </t>
  </si>
  <si>
    <t>Indemnités de déplacement</t>
  </si>
  <si>
    <t>Autres indemnités diverses</t>
  </si>
  <si>
    <t>Indemnités de rupture ou de licenciement</t>
  </si>
  <si>
    <t>……………………</t>
  </si>
  <si>
    <t>Date de paiement:</t>
  </si>
  <si>
    <t xml:space="preserve">Chèque ou Virement N° : </t>
  </si>
  <si>
    <t>Banque :</t>
  </si>
  <si>
    <t>Maryjo 2015</t>
  </si>
  <si>
    <t>CP (N)</t>
  </si>
  <si>
    <t>Nombre de mois travaillés:</t>
  </si>
  <si>
    <t>Nbre de jours ouvrables acquis</t>
  </si>
  <si>
    <t>Nbre de jrs enfants - de 15 ans</t>
  </si>
  <si>
    <t>Total jours ouvrables acquis</t>
  </si>
  <si>
    <t>Nbre jrs  de fraction.</t>
  </si>
  <si>
    <t>Nbre jrs  pris:</t>
  </si>
  <si>
    <t xml:space="preserve">Solde: </t>
  </si>
  <si>
    <t>Ou Nbre de semaines travaillées:</t>
  </si>
  <si>
    <t>CP (N-1)</t>
  </si>
  <si>
    <t>Pour faire valoir vos droits , ce bulletin de salaire est à conserver sans limitation de durée.</t>
  </si>
  <si>
    <t>CSG déductible de l'impôt sur le revenu</t>
  </si>
  <si>
    <t>H imposables</t>
  </si>
  <si>
    <t xml:space="preserve">Rémunération de base </t>
  </si>
  <si>
    <t>Heures supplémentaires mensualisées</t>
  </si>
  <si>
    <t>Maj. Hrs supp mensualisées</t>
  </si>
  <si>
    <t>Jours et heures imposables</t>
  </si>
  <si>
    <t>Jour Férié chômé payé</t>
  </si>
  <si>
    <t>Heures mensualisées (maximum 45heures/semaine) :</t>
  </si>
  <si>
    <t>Absences non rémunérées (salaire de base)</t>
  </si>
  <si>
    <t>Absences non rémunérées sur heures supp.</t>
  </si>
  <si>
    <t>Dont Hres Supp. Non mensualisées</t>
  </si>
  <si>
    <t>OUI</t>
  </si>
  <si>
    <t>Cotisations patronales</t>
  </si>
  <si>
    <t>Base</t>
  </si>
  <si>
    <t>Taux</t>
  </si>
  <si>
    <t>Montant</t>
  </si>
  <si>
    <t>Assurance chômage</t>
  </si>
  <si>
    <t>Assistant(e)  Maternel(le)</t>
  </si>
  <si>
    <t>IMPOTS ET PRÉLÈVEMENT À LA SOURCE</t>
  </si>
  <si>
    <t>À LIRE ET REMPLIR OBLIGATOIREMENT même si vous êtes non imposable!</t>
  </si>
  <si>
    <t>ATTENTION: au regard des dysfonctionnements qui persistent sur les déclarations Pajemploi à ce jour, il est possible que le montant retenu pour le PAS diffère entre les BS Pajemploi et ceux de la CSAFAM.</t>
  </si>
  <si>
    <t xml:space="preserve">Nos BS sont à jour; si vous êtes imposable, vous avez la possibilité de saisir dans le tableau suivant les montants nets  du PAS calculés par Pajemploi pour les comparer à ceux de nos BS </t>
  </si>
  <si>
    <t>et ainsi anticiper une probable régularisation qui vous sera réclamée par les impôts en fin d'année.</t>
  </si>
  <si>
    <r>
      <t xml:space="preserve">Répondez </t>
    </r>
    <r>
      <rPr>
        <b/>
        <u/>
        <sz val="11"/>
        <color rgb="FF000000"/>
        <rFont val="Times New Roman"/>
        <family val="1"/>
      </rPr>
      <t>OBLIGATOIREMENT</t>
    </r>
    <r>
      <rPr>
        <sz val="11"/>
        <color rgb="FF000000"/>
        <rFont val="Times New Roman"/>
        <family val="1"/>
      </rPr>
      <t xml:space="preserve"> à </t>
    </r>
    <r>
      <rPr>
        <u/>
        <sz val="11"/>
        <color rgb="FF000000"/>
        <rFont val="Times New Roman"/>
        <family val="1"/>
      </rPr>
      <t>toutes</t>
    </r>
    <r>
      <rPr>
        <sz val="11"/>
        <color rgb="FF000000"/>
        <rFont val="Times New Roman"/>
        <family val="1"/>
      </rPr>
      <t xml:space="preserve"> les questions pour que le tableau vous indique quoi remplir exactement, et ce </t>
    </r>
    <r>
      <rPr>
        <b/>
        <u/>
        <sz val="11"/>
        <color rgb="FF000000"/>
        <rFont val="Times New Roman"/>
        <family val="1"/>
      </rPr>
      <t>même si vous n'êtes pas imposable</t>
    </r>
    <r>
      <rPr>
        <sz val="11"/>
        <color rgb="FF000000"/>
        <rFont val="Times New Roman"/>
        <family val="1"/>
      </rPr>
      <t>! Sans cela, les calculs sur les BS ne fonctionneront pas!!!</t>
    </r>
  </si>
  <si>
    <t>Êtes-vous imposable?</t>
  </si>
  <si>
    <t>Taux d'imposition</t>
  </si>
  <si>
    <t>Souhaitez-vous que votre taux d'imposition apparaisse sur votre BS?</t>
  </si>
  <si>
    <t>Les repas sont fournis par:</t>
  </si>
  <si>
    <t>ASSISTANT MATERNEL</t>
  </si>
  <si>
    <t>PARENT EMPLOYEUR</t>
  </si>
  <si>
    <t>Indemnité forfaitaire repas pour les impôts</t>
  </si>
  <si>
    <t>Informations à déclarer aux impôts:</t>
  </si>
  <si>
    <t xml:space="preserve">Salaire net imposable </t>
  </si>
  <si>
    <t>Indemnités entretien</t>
  </si>
  <si>
    <t>Indemnités de repas</t>
  </si>
  <si>
    <t>Nbre de jrs + 8hrs</t>
  </si>
  <si>
    <t>Nbre hrs pour jrs - 8hrs</t>
  </si>
  <si>
    <t>(hors abattement)</t>
  </si>
  <si>
    <t>Base pour le calcul du P.A.S.:</t>
  </si>
  <si>
    <t>Selon pajemploi:</t>
  </si>
  <si>
    <t>Montant du PAS:</t>
  </si>
  <si>
    <t>Salaire versé:</t>
  </si>
  <si>
    <t>Net AVANT prélèvement à la source:</t>
  </si>
  <si>
    <t>Net APRÈS prélèvement à la source:</t>
  </si>
  <si>
    <t>Convention collective de la branche du secteur des particuliers employeurs et de l'emploi à domicile (n°3239)</t>
  </si>
  <si>
    <t>Confédération des Salariés du particulier employeur, Assistants Familiaux et Assistants Maternels</t>
  </si>
  <si>
    <t>Remplir  toutes les zones demandées de cette page,
Les données se reporteront automatiquement sur le bulletin de salaire.</t>
  </si>
  <si>
    <t xml:space="preserve">  </t>
  </si>
  <si>
    <t>BULLETIN DE SALAIRE NON ADHÉRENT</t>
  </si>
  <si>
    <t>N° Employeur :</t>
  </si>
  <si>
    <t>ANNÉE EN COURS</t>
  </si>
  <si>
    <t>Date mise à jour de l'outil :</t>
  </si>
  <si>
    <t>Plafond Mensuel Sécurité Sociale (PMSS)</t>
  </si>
  <si>
    <t>SMIC horaire</t>
  </si>
  <si>
    <t>Salarié</t>
  </si>
  <si>
    <t>Employeur</t>
  </si>
  <si>
    <t>Regroupements de cotisations</t>
  </si>
  <si>
    <t>COTISATIONS &amp; CONTRIB. SOC. OBLIGATOIRES</t>
  </si>
  <si>
    <t>Alsace - Moselle</t>
  </si>
  <si>
    <t>Métropole - DOM</t>
  </si>
  <si>
    <t>Santé</t>
  </si>
  <si>
    <t>INTITULÉ (cotisation concernée)</t>
  </si>
  <si>
    <t>Sécurité sociale - Maladie Maternité Invalidité Décès</t>
  </si>
  <si>
    <t>(A)</t>
  </si>
  <si>
    <t>Retraite complémentaire, CEG et CET T1 (complémentaire)</t>
  </si>
  <si>
    <t>Complémentaire garanties frais de santé obligatoire</t>
  </si>
  <si>
    <t>Complémentaire Incapacité Invalidité Décès</t>
  </si>
  <si>
    <t>Accidents du travail &amp; maladies professionnelles</t>
  </si>
  <si>
    <t>Retraite complémentaire, CEG et CET T1 (CEG)</t>
  </si>
  <si>
    <t>Retraite</t>
  </si>
  <si>
    <t>(B)</t>
  </si>
  <si>
    <t>Famille (Allocations Familiales)</t>
  </si>
  <si>
    <t>Sécurité Sociale vieillesse plafonnée</t>
  </si>
  <si>
    <t>Famille (FNAL)</t>
  </si>
  <si>
    <t>Sécurité Sociale vieillesse déplafonnée</t>
  </si>
  <si>
    <t>(C)</t>
  </si>
  <si>
    <t>Autres charges dues par l'employeur (CSA)</t>
  </si>
  <si>
    <t>Retraite complémentaire, CEG et  CET T1 (A)</t>
  </si>
  <si>
    <t>Autres charges dues par l'employeur (Form. Prof.)</t>
  </si>
  <si>
    <t>Retraite complémentaire, CEG et CET T2</t>
  </si>
  <si>
    <t>Famille (B)</t>
  </si>
  <si>
    <t>Autres charges dues par l'employeur (Contrib. Dialogue Soc.)</t>
  </si>
  <si>
    <t>Apec</t>
  </si>
  <si>
    <t>Autres charges dues par l'employeur</t>
  </si>
  <si>
    <t>CSA - Formation prof. - Contribution Dialogue Social (C)</t>
  </si>
  <si>
    <t>Cotis. statutaires ou prévues par la Conv. Coll.</t>
  </si>
  <si>
    <t>Sur bulletin du 01/01 au 31/05</t>
  </si>
  <si>
    <t>Indemnité conventionnelle de départ en retraite</t>
  </si>
  <si>
    <t>Prévoyance, Incapacité, Invalidité, Décès</t>
  </si>
  <si>
    <t>Sur bulletin du 01/06 au 31/12</t>
  </si>
  <si>
    <t>CSG/CRDS non déd. de l'impôt sur le revenu</t>
  </si>
  <si>
    <t>CSG/CRDS sur les revenus non imposables</t>
  </si>
  <si>
    <t>TOTAL COTISATIONS &amp; CONTRIBUTIONS OBLIGATOIRES …...........................</t>
  </si>
  <si>
    <t>EXONÉRATIONS &amp; ALLÈGEMENTS DE COTISATIONS ….........</t>
  </si>
  <si>
    <t>COTISATIONS &amp; CONTRIB. SOC. FACULTATIVES</t>
  </si>
  <si>
    <t>Retraite supplémentaire</t>
  </si>
  <si>
    <t>MONTANT NET SOCIAL</t>
  </si>
  <si>
    <t>REMBOURSEMENTS ET DÉDUCTIONS DIVERSES</t>
  </si>
  <si>
    <t>Frais de transport</t>
  </si>
  <si>
    <t>Titres-restaurant</t>
  </si>
  <si>
    <t>Chèques vacances</t>
  </si>
  <si>
    <t>Autres</t>
  </si>
  <si>
    <t>MONTANT NET À PAYER AVANT IMPÔT SUR LE REVENU</t>
  </si>
  <si>
    <t>IMPÔT SUR LE REVENU</t>
  </si>
  <si>
    <t>Cumul annuel</t>
  </si>
  <si>
    <t>Montant net imposable</t>
  </si>
  <si>
    <t>Montant net des HC / HS / RTT exonérées</t>
  </si>
  <si>
    <t>IMPÔT SUR LE REVENU PRÉLEVÉ À LA SOURCE</t>
  </si>
  <si>
    <t>MONTANT NET À PAYER (en euros)</t>
  </si>
  <si>
    <t>TOTAL VERSÉ PAR L'EMPLOYEUR</t>
  </si>
  <si>
    <t>Chiffres magiques</t>
  </si>
  <si>
    <t>Alsace-Moselle</t>
  </si>
  <si>
    <t>Heures de base</t>
  </si>
  <si>
    <t>Heures complémentaires / supplémentaires</t>
  </si>
  <si>
    <r>
      <rPr>
        <b/>
        <u/>
        <sz val="10"/>
        <color rgb="FFFF0000"/>
        <rFont val="Times New Roman"/>
        <family val="1"/>
      </rPr>
      <t>ATTENTION</t>
    </r>
    <r>
      <rPr>
        <b/>
        <sz val="10"/>
        <color rgb="FFFF0000"/>
        <rFont val="Times New Roman"/>
        <family val="1"/>
      </rPr>
      <t xml:space="preserve"> : Onglet impôts À REMPLIR </t>
    </r>
    <r>
      <rPr>
        <b/>
        <u/>
        <sz val="10"/>
        <color rgb="FFFF0000"/>
        <rFont val="Times New Roman"/>
        <family val="1"/>
      </rPr>
      <t xml:space="preserve">OBLIGATOIREMENT
</t>
    </r>
    <r>
      <rPr>
        <b/>
        <sz val="10"/>
        <color rgb="FFFF0000"/>
        <rFont val="Times New Roman"/>
        <family val="1"/>
      </rPr>
      <t xml:space="preserve">pour le bon fonctionnement de l'outil 
</t>
    </r>
    <r>
      <rPr>
        <b/>
        <u/>
        <sz val="10"/>
        <color rgb="FFFF0000"/>
        <rFont val="Times New Roman"/>
        <family val="1"/>
      </rPr>
      <t>même si vous n'êtes pas imposable!</t>
    </r>
  </si>
  <si>
    <r>
      <t xml:space="preserve">Ce fichier comporte 3 onglets à remplir ("Identification", "Impôts" et "Bulletin de salaire". </t>
    </r>
    <r>
      <rPr>
        <b/>
        <sz val="11"/>
        <color theme="0"/>
        <rFont val="Times New Roman"/>
        <family val="1"/>
      </rPr>
      <t>Toutes les cases colorées sont à remplir.</t>
    </r>
    <r>
      <rPr>
        <sz val="11"/>
        <color indexed="8"/>
        <rFont val="Times New Roman"/>
        <family val="1"/>
      </rPr>
      <t xml:space="preserve">
1/ Renseignez l'onglet </t>
    </r>
    <r>
      <rPr>
        <sz val="11"/>
        <color rgb="FF000000"/>
        <rFont val="Times New Roman"/>
        <family val="1"/>
      </rPr>
      <t>"</t>
    </r>
    <r>
      <rPr>
        <b/>
        <sz val="11"/>
        <color rgb="FF000000"/>
        <rFont val="Times New Roman"/>
        <family val="1"/>
      </rPr>
      <t>Identification</t>
    </r>
    <r>
      <rPr>
        <sz val="11"/>
        <color rgb="FF000000"/>
        <rFont val="Times New Roman"/>
        <family val="1"/>
      </rPr>
      <t xml:space="preserve">" avec vos informations et celles de votre employeur. Indiquez les nom et prénom de l'enfant ainsi que la date de début du contrat.
N'oubliez pas de préciser si vous résidez en Alsace-Moselle (à l'aide de la liste déroulante "OUI/NON") pour que les montants des cotisations sociales s'adaptent sur votre BS.
2/ </t>
    </r>
    <r>
      <rPr>
        <b/>
        <sz val="11"/>
        <color theme="0"/>
        <rFont val="Times New Roman"/>
        <family val="1"/>
      </rPr>
      <t>L'onglet "</t>
    </r>
    <r>
      <rPr>
        <b/>
        <sz val="11"/>
        <rFont val="Times New Roman"/>
        <family val="1"/>
      </rPr>
      <t>Impôts</t>
    </r>
    <r>
      <rPr>
        <b/>
        <sz val="11"/>
        <color theme="0"/>
        <rFont val="Times New Roman"/>
        <family val="1"/>
      </rPr>
      <t xml:space="preserve">" est à REMPLIR OBLIGATOIREMENT, </t>
    </r>
    <r>
      <rPr>
        <b/>
        <u/>
        <sz val="11"/>
        <color theme="0"/>
        <rFont val="Times New Roman"/>
        <family val="1"/>
      </rPr>
      <t>même si vous n'êtes pas imposable!</t>
    </r>
    <r>
      <rPr>
        <sz val="11"/>
        <color rgb="FF000000"/>
        <rFont val="Times New Roman"/>
        <family val="1"/>
      </rPr>
      <t xml:space="preserve"> Les réponses données sur cet onglet influent (entre autres) sur le récapitulatif des informations pour le calcul des impôts.
Commencez par indiquer si vous êtes imposable en répondant à la question (liste déroulante OUI/NON).
Vous pouvez ensuite choisir de faire apparaître votre taux de prélèvement à a source sur votre bulletin de salaire (liste déroulante OUI/NON).
Si vous êtes imposable, indiquez le taux de prélèvement à la source qui vous a été communiqué par l'administration fiscale dans le tableau de gauche. Vous avez également deux colonnes qui vous permettent de comparer le montant de prélèvement à la source calculé par votre BS CSAFAM et celui calculé par Pajemploi afin d'anticiper une éventuelle régularisation lors de la déclaration des revenus.
Indiquez qui fournit les repas à l'aide de la liste déroulante ASSISTANT MATERNEL / PARENT EMPLOYEUR:
- ASSISTANT MATERNEL: remplissez le nombre et le montant facturé directement sur votre BS (lignes 81 et 83).
- PARENT EMPLOYEUR: les repas fournis par le parent ne sont pas à lui facturer, mais ils doivent être déclarés aux impôts. Si le parent vous a fourni une attestation écrite du coût des repas fournis pour son enfant, indiquez le montant dans le tableau de gauche (si c'est un montant journalier, indiquez-le dans la colonne "Repas"). Si vous n'avez pas cette attestation, vous devrez déclarer aux impôts le montant forfaitaire journalier indiqué; le tableau de gauche s'actualise avec le montant de l'indemnité forfaitaire.
Si le parent fournit les repas de son enfant, vous indiquerez sur les lignes 95 et 96 du BS le nombre de repas/goûters que l'enfant aura consommé lors de l'accueil; l'outil se charge de calculer le montant de ces repas à indiquer pour le calcul de l'abattement fiscal (vous retrouverez ce montant dans le tableau "Informations à déclarer aux impôts" sur le BS).
3/ Terminez par l'onglet "</t>
    </r>
    <r>
      <rPr>
        <b/>
        <sz val="11"/>
        <color rgb="FF000000"/>
        <rFont val="Times New Roman"/>
        <family val="1"/>
      </rPr>
      <t>Bulletin de salaire</t>
    </r>
    <r>
      <rPr>
        <sz val="11"/>
        <color rgb="FF000000"/>
        <rFont val="Times New Roman"/>
        <family val="1"/>
      </rPr>
      <t>"; indiquez la période de paie concernée en ligne 4. Indiquez les informations du calcul de mensualisation en ligne 22 (nombre de semaines d'accueil programmées, nombre d'heures hebdomadaires de travail); vous pouvez également indiquer le nombre d'heures journalières si vous le souhaitez (si vous laissez cette case vide, cela ne nuira pas au bon fonctionnement de l'outil).
Vous avez, tout à droite, un encart dans lequel vous pouvez indiquer le nombre de semaines travaillées sur la période de référence pour les congés (juin à mai), ainsi que le cumul annuel depuis le début de cette dernière: ces informations, correctement remplies, vous faciliteront le calcul de votre droit à congés au 31 mai ou lors de la rupture du contrat.
Indiquez votre taux horaire BRUT en ligne 28 (colonne "Taux ou %").
Indiquez le(s) taux de majoration des heures supplémentaires mensualisées, des heures supplémentaires non mensualisées et des heures complémentaires sur les lignes 30, 32 et 33 (immédiatement après l'intitulé de chaque ligne). Vous indiquerez le nombre de ces heures sur ces mêmes lignes dans la colonne "Nombre ou base".
Pour les heures supplémentaires mensualisées, deux cas de figure:
- soit la majoration a été mensualisée au contrat; vous indiquez donc en ligne 30 le nombre d'heures supplémentaires mensualisées;
- soit la majoration n'a pas été mensualisée, c'est-à-dire qu'elle n'est due que si ces heures sont réellement effectuées; dans ce cas, vous indiquez en ligne 30 le nombre réel d'heures supplémentaires effectuées. 
Sur les lignes 34 et 35, vous pouvez indiquer le montant dû au titre des congés payés ou de l'indemnité compensatrice de congés payés due à la rupture du contrat.
Les lignes 36 et 37 vous permettent de faire apparaître la déduction du salaire pour les événements y ouvrant droit (cf. article 111 de la convention collective).
Saisissez sur les lignes 73 à 91 le montant et le nombre d'indemnités du mois (entretien, repas, kilométriques ou autres; indemnités de rupture, ....). Les lignes 95 et 96 vous permettent d'indiquer le nombre de repas fournis par l'employeur pour son enfant le cas échéant (sous réserve d'avoir correctement rempli l'onglet "impôts"). Le nombre d'indemnités d'entretien apparait en notant "1" dans la colonne "IEN" du petit tableau de droite du BS.
Dans la partie droite du BS, vous inscrivez, jour par jour, le nombre d'heures d'accueil réel, en distinguant les heures de base avec les heures complémentaires ou supplémentaires. N'indiquez dans la colonne "dont heures supplémentaires" les heures au-delà de 45 heures / semaine réellement effectuées, qu'elles soient prévues au contrat ou non. Les heures complémentaires sont les heures effectuées au-delà de celles indiquées au contrat, dans la limite de 45 heures / semaine. Ces chiffres permettent le remplissage du nombre d'heures pour les journées de moins de 8 heures et le nombre de jours pour les journées de + de 8 heures, à déclarer aux impôts (vous pouvez également tenir le compte des cumuls annuels dans l'espace dédié sur le BS).
Les lignes 105 à 107 résument les informations à déclarer aux impôts lors de la déclaration de revenus.
Deux petits tableaux en bas du BS vous permettent, si vous le souhaitez, d'avoir une estimation du nombre de jours de congés payés acquis.</t>
    </r>
  </si>
  <si>
    <t>Nbre de sem. travaillées du mois :</t>
  </si>
  <si>
    <t>(A) Retraite complémentaire : part salariale 3,15% - part patronale 4,72%</t>
  </si>
  <si>
    <t>A.A.M.S.S.</t>
  </si>
  <si>
    <t>Contrib. Equilibre général: part salariale 0,86% - part patronale 1,29%</t>
  </si>
  <si>
    <t>(B) Allocations familiales: part patronale 5,25% - FNAL: part patronale 0,1%</t>
  </si>
  <si>
    <t>…................</t>
  </si>
  <si>
    <t>…...........</t>
  </si>
  <si>
    <t>…..........</t>
  </si>
  <si>
    <t>….........</t>
  </si>
  <si>
    <t>Nbre hrs pour les jours de - de 8 h :</t>
  </si>
  <si>
    <t>Cumul Annuel :</t>
  </si>
  <si>
    <t>Nbre de jours travaillés de 8 h et + :</t>
  </si>
  <si>
    <t>Indemn. km</t>
  </si>
  <si>
    <t>Montant net hrs supp. / hrs compl.</t>
  </si>
  <si>
    <t>Cumul annuel :</t>
  </si>
  <si>
    <t>À compter du 1er janvier 2020, le Prélèvement À la Source (P.A.S.) de l'impôt sur le revenu entre en vigueur pour les assistants maternels. L'administration fiscale a transmis à Pajemploi votre taux d'imposition; lorsque</t>
  </si>
  <si>
    <t>votre employeur effectuera sa déclaration, Pajemploi indiquera le montant du salaire à vous verser après prélèvement à la source, puis se chargera de prélever ce montant sur le compte de l'employeur pour le reverser</t>
  </si>
  <si>
    <t>aux impôts. Nos outils prennent donc en compte ce PAS; il vous suffit d'indiquer ci-dessous le taux qui vous a été transmis par les impôts. Vous avez la possibilité de le modifier d'un mois sur l'autre en cas de variation</t>
  </si>
  <si>
    <t>sans devoir changer de fichier. Il est important de remplir scrupuleusement ce tableau pour que chaque mois se calcule sur le bulletin du mois correspondant.</t>
  </si>
  <si>
    <t xml:space="preserve">Vous indiquerez également l'estimation du prix des repas fournis par votre employeur pour l'année en cours (selon l'estimation qu'ils fournissent, ou alors selon l'indemnité forfaitaire qui est de </t>
  </si>
  <si>
    <t>par jour pour</t>
  </si>
  <si>
    <t>et préciserez sur chaque bulletin de salaire le nombre de repas et de goûter pris chaque mois par l'enfant (dans la section "Indemnités").</t>
  </si>
  <si>
    <t>Si vous fournissez les repas, vous ne devez pas remplir le tableau ci-dessous.</t>
  </si>
  <si>
    <t>DÉSIGNATION</t>
  </si>
  <si>
    <t xml:space="preserve">RÉMUNÉRATION BRUTE </t>
  </si>
  <si>
    <t xml:space="preserve">TOTAL DES INDEMNITÉS </t>
  </si>
  <si>
    <t xml:space="preserve">Intitulé "Prévoyance, incapacité, invalidité, décès" </t>
  </si>
  <si>
    <t>Prévoyance</t>
  </si>
  <si>
    <t>Paritarisme</t>
  </si>
  <si>
    <t>Fived-A</t>
  </si>
  <si>
    <t>(C) Autres charges dues par l'employeur: CSA 0,3% - Formation professionnelle 0,85% - Contrib. Dial. Soc. 0,016%</t>
  </si>
  <si>
    <t>01/04/2024: Fived 0,10% devient Fived A 0,40% + formation pro 0,550% passe à 0,850% (valeurs manuelles janvier à mars inclus)</t>
  </si>
  <si>
    <t>C.P (N)  01/06/2025 – 31/05/2026</t>
  </si>
  <si>
    <t>C.P (N-1)  01/06/2024 – 31/05/2025</t>
  </si>
  <si>
    <t>Contribution santé au travail</t>
  </si>
  <si>
    <t>À MODIFIER ONGLET IDENTIFICATION</t>
  </si>
  <si>
    <t>01/05/2025 : cotis. Patron. = assurance chômage passe de 4,05% à 4% + accident du travail passe de 0,79% à 0,84%</t>
  </si>
  <si>
    <t>Convention France Travail art 4 §1 et art 11 §3</t>
  </si>
  <si>
    <t>COPYRIGHT Janvier 2026, tous droits réservés à la CSAFAM</t>
  </si>
  <si>
    <t>Reste à modifier: montant indemnité forfaitaire repas 2027 pour déclaration 2026 sur revenus 2025 (janvier 2026 URSSAF)</t>
  </si>
  <si>
    <t>Vérifier cotisations + chiffres magiques (si chgmt cotisations salariés uniquement) + montant smic + PMSS</t>
  </si>
  <si>
    <t>C.P (N)  01/06/2026 – 31/05/2027</t>
  </si>
  <si>
    <t>C.P (N-1)  01/06/2025 – 31/05/2026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</si>
</sst>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5">
    <numFmt numFmtId="44" formatCode="_-* #,##0.00\ &quot;€&quot;_-;\-* #,##0.00\ &quot;€&quot;_-;_-* &quot;-&quot;??\ &quot;€&quot;_-;_-@_-"/>
    <numFmt numFmtId="164" formatCode="_(&quot;€&quot;* #,##0.00_);_(&quot;€&quot;* \(#,##0.00\);_(&quot;€&quot;* &quot;-&quot;??_);_(@_)"/>
    <numFmt numFmtId="165" formatCode="d\ mmmm\ yyyy;@"/>
    <numFmt numFmtId="166" formatCode="[&gt;=3000000000000]#\ ##\ ##\ ##\ ###\ ###&quot; | &quot;##;#\ ##\ ##\ ##\ ###\ ###"/>
    <numFmt numFmtId="167" formatCode="00000"/>
    <numFmt numFmtId="168" formatCode="0.00&quot;hrs&quot;"/>
    <numFmt numFmtId="169" formatCode="0.00\s"/>
    <numFmt numFmtId="170" formatCode="\ #,##0.00&quot; € &quot;;\-#,##0.00&quot; € &quot;;&quot; -&quot;#&quot; € &quot;;@\ "/>
    <numFmt numFmtId="171" formatCode="#,##0.00&quot; €&quot;"/>
    <numFmt numFmtId="172" formatCode="d\ mmm\ yy"/>
    <numFmt numFmtId="173" formatCode="0.00&quot; hrs&quot;"/>
    <numFmt numFmtId="174" formatCode="#,##0.0000&quot; €&quot;"/>
    <numFmt numFmtId="175" formatCode="0.000%"/>
    <numFmt numFmtId="176" formatCode="#,##0.00\ [$€-40C];[Red]\-#,##0.00\ [$€-40C]"/>
    <numFmt numFmtId="177" formatCode="0&quot;jrs&quot;"/>
    <numFmt numFmtId="178" formatCode="0.00&quot;jrs&quot;"/>
    <numFmt numFmtId="179" formatCode="0.00&quot; km&quot;"/>
    <numFmt numFmtId="180" formatCode="#,##0.00\ &quot;€&quot;"/>
    <numFmt numFmtId="181" formatCode="&quot; &quot;#,##0.00&quot; € &quot;;&quot;-&quot;#,##0.00&quot; € &quot;;&quot; -&quot;#&quot; € &quot;;@&quot; &quot;"/>
    <numFmt numFmtId="182" formatCode="_-* #,##0.00\ [$€-40C]_-;\-* #,##0.00\ [$€-40C]_-;_-* &quot;-&quot;??\ [$€-40C]_-;_-@_-"/>
    <numFmt numFmtId="183" formatCode="#,##0.00\ [$€-40C];\-#,##0.00\ [$€-40C]"/>
    <numFmt numFmtId="184" formatCode="0.0000"/>
    <numFmt numFmtId="185" formatCode="&quot;(&quot;0&quot;)&quot;"/>
    <numFmt numFmtId="186" formatCode="0&quot;).&quot;"/>
    <numFmt numFmtId="187" formatCode="0.00\ &quot;€&quot;;\-0.00\ &quot;€&quot;;;@"/>
  </numFmts>
  <fonts count="98" x14ac:knownFonts="1">
    <font>
      <sz val="11"/>
      <color indexed="8"/>
      <name val="Calibri"/>
      <family val="2"/>
    </font>
    <font>
      <sz val="10"/>
      <name val="Arial"/>
      <family val="2"/>
    </font>
    <font>
      <b/>
      <sz val="18"/>
      <color indexed="56"/>
      <name val="Cambria"/>
      <family val="2"/>
    </font>
    <font>
      <sz val="9"/>
      <color indexed="8"/>
      <name val="Tahoma"/>
      <family val="2"/>
    </font>
    <font>
      <b/>
      <sz val="12"/>
      <name val="Times New Roman"/>
      <family val="1"/>
    </font>
    <font>
      <sz val="11"/>
      <color indexed="8"/>
      <name val="Times New Roman"/>
      <family val="1"/>
    </font>
    <font>
      <b/>
      <sz val="10"/>
      <color indexed="8"/>
      <name val="Times New Roman"/>
      <family val="1"/>
    </font>
    <font>
      <sz val="14"/>
      <name val="Times New Roman"/>
      <family val="1"/>
    </font>
    <font>
      <sz val="12"/>
      <name val="Times New Roman"/>
      <family val="1"/>
    </font>
    <font>
      <sz val="12"/>
      <color indexed="8"/>
      <name val="Times New Roman"/>
      <family val="1"/>
    </font>
    <font>
      <b/>
      <sz val="8"/>
      <color indexed="8"/>
      <name val="Times New Roman"/>
      <family val="1"/>
    </font>
    <font>
      <b/>
      <sz val="11"/>
      <name val="Times New Roman"/>
      <family val="1"/>
    </font>
    <font>
      <sz val="10.5"/>
      <name val="Times New Roman"/>
      <family val="1"/>
    </font>
    <font>
      <b/>
      <sz val="10.5"/>
      <color indexed="8"/>
      <name val="Times New Roman"/>
      <family val="1"/>
    </font>
    <font>
      <sz val="10"/>
      <name val="Times New Roman"/>
      <family val="1"/>
    </font>
    <font>
      <sz val="11"/>
      <name val="Times New Roman"/>
      <family val="1"/>
    </font>
    <font>
      <sz val="10.5"/>
      <color indexed="8"/>
      <name val="Times New Roman"/>
      <family val="1"/>
    </font>
    <font>
      <b/>
      <sz val="11"/>
      <color indexed="8"/>
      <name val="Times New Roman"/>
      <family val="1"/>
    </font>
    <font>
      <sz val="10"/>
      <color indexed="8"/>
      <name val="Times New Roman"/>
      <family val="1"/>
    </font>
    <font>
      <sz val="8"/>
      <color indexed="8"/>
      <name val="Times New Roman"/>
      <family val="1"/>
    </font>
    <font>
      <b/>
      <sz val="10"/>
      <name val="Times New Roman"/>
      <family val="1"/>
    </font>
    <font>
      <b/>
      <sz val="9"/>
      <color indexed="8"/>
      <name val="Times New Roman"/>
      <family val="1"/>
    </font>
    <font>
      <sz val="9"/>
      <color indexed="8"/>
      <name val="Times New Roman"/>
      <family val="1"/>
    </font>
    <font>
      <b/>
      <sz val="9"/>
      <color indexed="8"/>
      <name val="Tahoma"/>
      <family val="2"/>
    </font>
    <font>
      <b/>
      <sz val="12"/>
      <color indexed="8"/>
      <name val="Times New Roman"/>
      <family val="1"/>
    </font>
    <font>
      <i/>
      <sz val="10.5"/>
      <color indexed="8"/>
      <name val="Times New Roman"/>
      <family val="1"/>
    </font>
    <font>
      <u/>
      <sz val="12"/>
      <name val="Times New Roman"/>
      <family val="1"/>
    </font>
    <font>
      <sz val="13"/>
      <color indexed="8"/>
      <name val="Times New Roman"/>
      <family val="1"/>
    </font>
    <font>
      <sz val="13"/>
      <name val="Times New Roman"/>
      <family val="1"/>
    </font>
    <font>
      <sz val="12"/>
      <color indexed="9"/>
      <name val="Times New Roman"/>
      <family val="1"/>
    </font>
    <font>
      <u/>
      <sz val="10"/>
      <color indexed="12"/>
      <name val="Arial"/>
      <family val="2"/>
    </font>
    <font>
      <sz val="11"/>
      <color indexed="8"/>
      <name val="Calibri"/>
      <family val="2"/>
    </font>
    <font>
      <sz val="9"/>
      <color indexed="81"/>
      <name val="Tahoma"/>
      <family val="2"/>
    </font>
    <font>
      <b/>
      <sz val="9"/>
      <color indexed="81"/>
      <name val="Tahoma"/>
      <family val="2"/>
    </font>
    <font>
      <i/>
      <sz val="11"/>
      <color indexed="8"/>
      <name val="Times New Roman"/>
      <family val="1"/>
    </font>
    <font>
      <sz val="11"/>
      <color rgb="FF000000"/>
      <name val="Calibri"/>
      <family val="2"/>
    </font>
    <font>
      <u/>
      <sz val="10"/>
      <color rgb="FF0000FF"/>
      <name val="Arial"/>
      <family val="2"/>
    </font>
    <font>
      <sz val="10"/>
      <color rgb="FF000000"/>
      <name val="Arial"/>
      <family val="2"/>
    </font>
    <font>
      <b/>
      <sz val="18"/>
      <color rgb="FF003366"/>
      <name val="Cambria"/>
      <family val="1"/>
    </font>
    <font>
      <sz val="11"/>
      <color rgb="FF000000"/>
      <name val="Times New Roman"/>
      <family val="1"/>
    </font>
    <font>
      <sz val="10"/>
      <color rgb="FF000000"/>
      <name val="Times New Roman"/>
      <family val="1"/>
    </font>
    <font>
      <b/>
      <sz val="11"/>
      <color rgb="FFFF0000"/>
      <name val="Times New Roman"/>
      <family val="1"/>
    </font>
    <font>
      <u/>
      <sz val="11"/>
      <color rgb="FFFF0000"/>
      <name val="Times New Roman"/>
      <family val="1"/>
    </font>
    <font>
      <b/>
      <u/>
      <sz val="11"/>
      <color rgb="FF000000"/>
      <name val="Times New Roman"/>
      <family val="1"/>
    </font>
    <font>
      <b/>
      <u/>
      <sz val="9"/>
      <color indexed="10"/>
      <name val="Tahoma"/>
      <family val="2"/>
    </font>
    <font>
      <u/>
      <sz val="11"/>
      <color rgb="FF000000"/>
      <name val="Times New Roman"/>
      <family val="1"/>
    </font>
    <font>
      <sz val="9"/>
      <color rgb="FF000000"/>
      <name val="Times New Roman"/>
      <family val="1"/>
    </font>
    <font>
      <i/>
      <sz val="10"/>
      <name val="Times New Roman"/>
      <family val="1"/>
    </font>
    <font>
      <i/>
      <sz val="10"/>
      <color indexed="8"/>
      <name val="Times New Roman"/>
      <family val="1"/>
    </font>
    <font>
      <i/>
      <sz val="10"/>
      <color rgb="FF000000"/>
      <name val="Times New Roman"/>
      <family val="1"/>
    </font>
    <font>
      <b/>
      <sz val="10"/>
      <color rgb="FF000000"/>
      <name val="Times New Roman"/>
      <family val="1"/>
    </font>
    <font>
      <i/>
      <sz val="11"/>
      <color theme="0"/>
      <name val="Arial"/>
      <family val="2"/>
    </font>
    <font>
      <b/>
      <sz val="16"/>
      <color theme="0"/>
      <name val="Times New Roman"/>
      <family val="1"/>
    </font>
    <font>
      <i/>
      <sz val="8"/>
      <name val="Times New Roman"/>
      <family val="1"/>
    </font>
    <font>
      <sz val="10"/>
      <color rgb="FFFFFFFF"/>
      <name val="Times New Roman"/>
      <family val="1"/>
    </font>
    <font>
      <u/>
      <sz val="10"/>
      <color rgb="FFFFFFFF"/>
      <name val="Times New Roman"/>
      <family val="1"/>
    </font>
    <font>
      <b/>
      <sz val="15"/>
      <color theme="0"/>
      <name val="Times New Roman"/>
      <family val="1"/>
    </font>
    <font>
      <b/>
      <u/>
      <sz val="14"/>
      <color rgb="FFFFFFFF"/>
      <name val="Times New Roman"/>
      <family val="1"/>
    </font>
    <font>
      <b/>
      <u/>
      <sz val="11"/>
      <name val="Times New Roman"/>
      <family val="1"/>
    </font>
    <font>
      <b/>
      <u/>
      <sz val="14"/>
      <name val="Times New Roman"/>
      <family val="1"/>
    </font>
    <font>
      <u/>
      <sz val="11"/>
      <name val="Times New Roman"/>
      <family val="1"/>
    </font>
    <font>
      <sz val="11"/>
      <color rgb="FFFFFFFF"/>
      <name val="Times New Roman"/>
      <family val="1"/>
    </font>
    <font>
      <b/>
      <sz val="11"/>
      <color rgb="FF0070C0"/>
      <name val="Times New Roman"/>
      <family val="1"/>
    </font>
    <font>
      <u/>
      <sz val="11"/>
      <color theme="2" tint="-0.749992370372631"/>
      <name val="Times New Roman"/>
      <family val="1"/>
    </font>
    <font>
      <b/>
      <u/>
      <sz val="9"/>
      <color theme="0"/>
      <name val="Times New Roman"/>
      <family val="1"/>
    </font>
    <font>
      <i/>
      <u/>
      <sz val="10"/>
      <name val="Times New Roman"/>
      <family val="1"/>
    </font>
    <font>
      <u/>
      <sz val="10"/>
      <color theme="2" tint="-0.749992370372631"/>
      <name val="Times New Roman"/>
      <family val="1"/>
    </font>
    <font>
      <b/>
      <i/>
      <sz val="11"/>
      <color indexed="8"/>
      <name val="Times New Roman"/>
      <family val="1"/>
    </font>
    <font>
      <i/>
      <u/>
      <sz val="10"/>
      <color theme="2" tint="-0.749992370372631"/>
      <name val="Times New Roman"/>
      <family val="1"/>
    </font>
    <font>
      <sz val="9.5"/>
      <color indexed="8"/>
      <name val="Times New Roman"/>
      <family val="1"/>
    </font>
    <font>
      <b/>
      <u/>
      <sz val="11"/>
      <color indexed="8"/>
      <name val="Times New Roman"/>
      <family val="1"/>
    </font>
    <font>
      <b/>
      <i/>
      <u/>
      <sz val="11"/>
      <color indexed="8"/>
      <name val="Times New Roman"/>
      <family val="1"/>
    </font>
    <font>
      <u/>
      <sz val="10"/>
      <color indexed="8"/>
      <name val="Times New Roman"/>
      <family val="1"/>
    </font>
    <font>
      <b/>
      <u/>
      <sz val="8"/>
      <color theme="0"/>
      <name val="Times New Roman"/>
      <family val="1"/>
    </font>
    <font>
      <i/>
      <u/>
      <sz val="11"/>
      <color theme="2" tint="-0.749992370372631"/>
      <name val="Times New Roman"/>
      <family val="1"/>
    </font>
    <font>
      <b/>
      <u/>
      <sz val="11"/>
      <color theme="2" tint="-0.749992370372631"/>
      <name val="Times New Roman"/>
      <family val="1"/>
    </font>
    <font>
      <b/>
      <sz val="14"/>
      <name val="Times New Roman"/>
      <family val="1"/>
    </font>
    <font>
      <sz val="9"/>
      <name val="Times New Roman"/>
      <family val="1"/>
    </font>
    <font>
      <b/>
      <i/>
      <sz val="11"/>
      <color rgb="FFFFFFFF"/>
      <name val="Times New Roman"/>
      <family val="1"/>
    </font>
    <font>
      <b/>
      <sz val="10"/>
      <color rgb="FFFF0000"/>
      <name val="Times New Roman"/>
      <family val="1"/>
    </font>
    <font>
      <b/>
      <u/>
      <sz val="10"/>
      <color rgb="FFFF0000"/>
      <name val="Times New Roman"/>
      <family val="1"/>
    </font>
    <font>
      <i/>
      <sz val="9"/>
      <name val="Times New Roman"/>
      <family val="1"/>
    </font>
    <font>
      <sz val="8"/>
      <name val="Times New Roman"/>
      <family val="1"/>
    </font>
    <font>
      <b/>
      <sz val="14"/>
      <color indexed="8"/>
      <name val="Times New Roman"/>
      <family val="1"/>
    </font>
    <font>
      <b/>
      <sz val="11"/>
      <color indexed="10"/>
      <name val="Times New Roman"/>
      <family val="1"/>
    </font>
    <font>
      <b/>
      <u/>
      <sz val="12"/>
      <color rgb="FFFF0000"/>
      <name val="Times New Roman"/>
      <family val="1"/>
    </font>
    <font>
      <i/>
      <sz val="11"/>
      <color theme="0"/>
      <name val="Times New Roman"/>
      <family val="1"/>
    </font>
    <font>
      <b/>
      <sz val="11"/>
      <color theme="0"/>
      <name val="Times New Roman"/>
      <family val="1"/>
    </font>
    <font>
      <b/>
      <sz val="11"/>
      <color rgb="FF000000"/>
      <name val="Times New Roman"/>
      <family val="1"/>
    </font>
    <font>
      <b/>
      <u/>
      <sz val="11"/>
      <color theme="0"/>
      <name val="Times New Roman"/>
      <family val="1"/>
    </font>
    <font>
      <i/>
      <sz val="9"/>
      <color indexed="8"/>
      <name val="Times New Roman"/>
      <family val="1"/>
    </font>
    <font>
      <sz val="10"/>
      <color rgb="FFFF0000"/>
      <name val="Times New Roman"/>
      <family val="1"/>
    </font>
    <font>
      <i/>
      <sz val="9"/>
      <color rgb="FFFF0000"/>
      <name val="Times New Roman"/>
      <family val="1"/>
    </font>
    <font>
      <sz val="9"/>
      <color rgb="FFFF0000"/>
      <name val="Times New Roman"/>
      <family val="1"/>
    </font>
    <font>
      <i/>
      <u/>
      <sz val="9"/>
      <color rgb="FFFF0000"/>
      <name val="Times New Roman"/>
      <family val="1"/>
    </font>
    <font>
      <b/>
      <i/>
      <sz val="11"/>
      <name val="Times New Roman"/>
      <family val="1"/>
    </font>
    <font>
      <i/>
      <sz val="9"/>
      <color rgb="FF000000"/>
      <name val="Times New Roman"/>
      <family val="1"/>
    </font>
    <font>
      <b/>
      <u/>
      <sz val="8"/>
      <color indexed="8"/>
      <name val="Times New Roman"/>
      <family val="1"/>
    </font>
  </fonts>
  <fills count="28">
    <fill>
      <patternFill patternType="none"/>
    </fill>
    <fill>
      <patternFill patternType="gray125"/>
    </fill>
    <fill>
      <patternFill patternType="solid">
        <fgColor indexed="22"/>
        <bgColor indexed="44"/>
      </patternFill>
    </fill>
    <fill>
      <patternFill patternType="solid">
        <fgColor indexed="42"/>
        <bgColor indexed="22"/>
      </patternFill>
    </fill>
    <fill>
      <patternFill patternType="solid">
        <fgColor indexed="9"/>
        <bgColor indexed="27"/>
      </patternFill>
    </fill>
    <fill>
      <patternFill patternType="solid">
        <fgColor rgb="FFFFFF00"/>
        <bgColor indexed="64"/>
      </patternFill>
    </fill>
    <fill>
      <patternFill patternType="solid">
        <fgColor theme="5" tint="0.79998168889431442"/>
        <bgColor indexed="64"/>
      </patternFill>
    </fill>
    <fill>
      <patternFill patternType="solid">
        <fgColor theme="5" tint="0.79998168889431442"/>
        <bgColor indexed="46"/>
      </patternFill>
    </fill>
    <fill>
      <patternFill patternType="solid">
        <fgColor theme="2"/>
        <bgColor indexed="44"/>
      </patternFill>
    </fill>
    <fill>
      <patternFill patternType="solid">
        <fgColor theme="0" tint="0.79998168889431442"/>
        <bgColor indexed="42"/>
      </patternFill>
    </fill>
    <fill>
      <patternFill patternType="solid">
        <fgColor theme="0" tint="0.79998168889431442"/>
        <bgColor indexed="22"/>
      </patternFill>
    </fill>
    <fill>
      <patternFill patternType="solid">
        <fgColor theme="0" tint="0.79998168889431442"/>
        <bgColor indexed="64"/>
      </patternFill>
    </fill>
    <fill>
      <patternFill patternType="solid">
        <fgColor theme="5" tint="0.59999389629810485"/>
        <bgColor indexed="22"/>
      </patternFill>
    </fill>
    <fill>
      <patternFill patternType="solid">
        <fgColor theme="5" tint="0.79998168889431442"/>
        <bgColor indexed="42"/>
      </patternFill>
    </fill>
    <fill>
      <patternFill patternType="solid">
        <fgColor theme="5" tint="0.79998168889431442"/>
        <bgColor indexed="22"/>
      </patternFill>
    </fill>
    <fill>
      <patternFill patternType="solid">
        <fgColor theme="5" tint="0.79998168889431442"/>
        <bgColor indexed="26"/>
      </patternFill>
    </fill>
    <fill>
      <patternFill patternType="solid">
        <fgColor theme="6" tint="0.59999389629810485"/>
        <bgColor indexed="42"/>
      </patternFill>
    </fill>
    <fill>
      <patternFill patternType="solid">
        <fgColor theme="0" tint="0.79998168889431442"/>
        <bgColor indexed="43"/>
      </patternFill>
    </fill>
    <fill>
      <patternFill patternType="solid">
        <fgColor theme="6" tint="-0.249977111117893"/>
        <bgColor indexed="64"/>
      </patternFill>
    </fill>
    <fill>
      <patternFill patternType="solid">
        <fgColor theme="6" tint="0.79998168889431442"/>
        <bgColor indexed="64"/>
      </patternFill>
    </fill>
    <fill>
      <patternFill patternType="solid">
        <fgColor theme="4"/>
        <bgColor indexed="64"/>
      </patternFill>
    </fill>
    <fill>
      <patternFill patternType="solid">
        <fgColor theme="2"/>
        <bgColor indexed="64"/>
      </patternFill>
    </fill>
    <fill>
      <patternFill patternType="solid">
        <fgColor theme="0"/>
        <bgColor indexed="64"/>
      </patternFill>
    </fill>
    <fill>
      <patternFill patternType="solid">
        <fgColor theme="8" tint="0.499984740745262"/>
        <bgColor indexed="64"/>
      </patternFill>
    </fill>
    <fill>
      <patternFill patternType="solid">
        <fgColor theme="0" tint="0.59999389629810485"/>
        <bgColor indexed="64"/>
      </patternFill>
    </fill>
    <fill>
      <patternFill patternType="solid">
        <fgColor theme="6" tint="0.39997558519241921"/>
        <bgColor indexed="64"/>
      </patternFill>
    </fill>
    <fill>
      <patternFill patternType="solid">
        <fgColor theme="0" tint="-0.499984740745262"/>
        <bgColor indexed="64"/>
      </patternFill>
    </fill>
    <fill>
      <patternFill patternType="solid">
        <fgColor theme="5" tint="0.59999389629810485"/>
        <bgColor indexed="64"/>
      </patternFill>
    </fill>
  </fills>
  <borders count="111">
    <border>
      <left/>
      <right/>
      <top/>
      <bottom/>
      <diagonal/>
    </border>
    <border>
      <left/>
      <right style="thin">
        <color indexed="8"/>
      </right>
      <top/>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style="medium">
        <color indexed="8"/>
      </left>
      <right style="medium">
        <color indexed="8"/>
      </right>
      <top style="medium">
        <color indexed="8"/>
      </top>
      <bottom style="medium">
        <color indexed="8"/>
      </bottom>
      <diagonal/>
    </border>
    <border>
      <left style="thin">
        <color indexed="8"/>
      </left>
      <right style="thin">
        <color indexed="8"/>
      </right>
      <top style="thin">
        <color indexed="8"/>
      </top>
      <bottom style="thin">
        <color indexed="8"/>
      </bottom>
      <diagonal/>
    </border>
    <border>
      <left/>
      <right/>
      <top/>
      <bottom style="medium">
        <color indexed="8"/>
      </bottom>
      <diagonal/>
    </border>
    <border>
      <left style="thin">
        <color indexed="8"/>
      </left>
      <right style="thin">
        <color indexed="8"/>
      </right>
      <top style="medium">
        <color indexed="8"/>
      </top>
      <bottom/>
      <diagonal/>
    </border>
    <border>
      <left style="thin">
        <color indexed="8"/>
      </left>
      <right/>
      <top/>
      <bottom style="medium">
        <color indexed="8"/>
      </bottom>
      <diagonal/>
    </border>
    <border>
      <left/>
      <right style="thin">
        <color indexed="8"/>
      </right>
      <top/>
      <bottom style="medium">
        <color indexed="8"/>
      </bottom>
      <diagonal/>
    </border>
    <border>
      <left style="thin">
        <color indexed="8"/>
      </left>
      <right/>
      <top style="thin">
        <color indexed="8"/>
      </top>
      <bottom style="thin">
        <color indexed="8"/>
      </bottom>
      <diagonal/>
    </border>
    <border>
      <left style="thin">
        <color indexed="8"/>
      </left>
      <right style="thin">
        <color indexed="8"/>
      </right>
      <top/>
      <bottom/>
      <diagonal/>
    </border>
    <border>
      <left style="thin">
        <color indexed="8"/>
      </left>
      <right style="thin">
        <color indexed="8"/>
      </right>
      <top/>
      <bottom style="double">
        <color indexed="8"/>
      </bottom>
      <diagonal/>
    </border>
    <border>
      <left style="thin">
        <color indexed="8"/>
      </left>
      <right style="thin">
        <color indexed="8"/>
      </right>
      <top style="double">
        <color indexed="8"/>
      </top>
      <bottom/>
      <diagonal/>
    </border>
    <border>
      <left/>
      <right style="thin">
        <color indexed="8"/>
      </right>
      <top style="thin">
        <color indexed="8"/>
      </top>
      <bottom style="thin">
        <color indexed="8"/>
      </bottom>
      <diagonal/>
    </border>
    <border>
      <left/>
      <right/>
      <top style="thin">
        <color indexed="8"/>
      </top>
      <bottom style="thin">
        <color indexed="8"/>
      </bottom>
      <diagonal/>
    </border>
    <border>
      <left style="medium">
        <color indexed="8"/>
      </left>
      <right style="thin">
        <color indexed="8"/>
      </right>
      <top/>
      <bottom/>
      <diagonal/>
    </border>
    <border>
      <left style="thin">
        <color indexed="8"/>
      </left>
      <right style="thin">
        <color indexed="8"/>
      </right>
      <top/>
      <bottom style="medium">
        <color indexed="8"/>
      </bottom>
      <diagonal/>
    </border>
    <border>
      <left style="medium">
        <color indexed="8"/>
      </left>
      <right/>
      <top style="medium">
        <color indexed="8"/>
      </top>
      <bottom/>
      <diagonal/>
    </border>
    <border>
      <left/>
      <right/>
      <top style="medium">
        <color indexed="8"/>
      </top>
      <bottom/>
      <diagonal/>
    </border>
    <border>
      <left/>
      <right style="medium">
        <color indexed="8"/>
      </right>
      <top style="medium">
        <color indexed="8"/>
      </top>
      <bottom/>
      <diagonal/>
    </border>
    <border>
      <left style="medium">
        <color indexed="8"/>
      </left>
      <right/>
      <top/>
      <bottom/>
      <diagonal/>
    </border>
    <border>
      <left/>
      <right style="medium">
        <color indexed="8"/>
      </right>
      <top/>
      <bottom/>
      <diagonal/>
    </border>
    <border>
      <left style="medium">
        <color indexed="8"/>
      </left>
      <right/>
      <top/>
      <bottom style="medium">
        <color indexed="8"/>
      </bottom>
      <diagonal/>
    </border>
    <border>
      <left/>
      <right style="medium">
        <color indexed="8"/>
      </right>
      <top/>
      <bottom style="medium">
        <color indexed="8"/>
      </bottom>
      <diagonal/>
    </border>
    <border>
      <left style="thin">
        <color indexed="8"/>
      </left>
      <right style="thin">
        <color indexed="8"/>
      </right>
      <top/>
      <bottom style="thin">
        <color indexed="8"/>
      </bottom>
      <diagonal/>
    </border>
    <border>
      <left/>
      <right/>
      <top style="thin">
        <color auto="1"/>
      </top>
      <bottom/>
      <diagonal/>
    </border>
    <border>
      <left/>
      <right style="thin">
        <color auto="1"/>
      </right>
      <top/>
      <bottom/>
      <diagonal/>
    </border>
    <border>
      <left/>
      <right/>
      <top/>
      <bottom style="thin">
        <color auto="1"/>
      </bottom>
      <diagonal/>
    </border>
    <border>
      <left style="thin">
        <color indexed="8"/>
      </left>
      <right/>
      <top/>
      <bottom/>
      <diagonal/>
    </border>
    <border>
      <left/>
      <right style="thin">
        <color indexed="8"/>
      </right>
      <top style="thin">
        <color auto="1"/>
      </top>
      <bottom/>
      <diagonal/>
    </border>
    <border>
      <left style="thin">
        <color auto="1"/>
      </left>
      <right/>
      <top/>
      <bottom/>
      <diagonal/>
    </border>
    <border>
      <left style="thin">
        <color indexed="8"/>
      </left>
      <right style="thin">
        <color indexed="8"/>
      </right>
      <top style="double">
        <color indexed="8"/>
      </top>
      <bottom style="thin">
        <color indexed="8"/>
      </bottom>
      <diagonal/>
    </border>
    <border>
      <left/>
      <right/>
      <top style="double">
        <color indexed="8"/>
      </top>
      <bottom/>
      <diagonal/>
    </border>
    <border>
      <left/>
      <right style="thin">
        <color indexed="8"/>
      </right>
      <top style="double">
        <color indexed="8"/>
      </top>
      <bottom/>
      <diagonal/>
    </border>
    <border>
      <left style="thin">
        <color indexed="8"/>
      </left>
      <right/>
      <top style="double">
        <color indexed="8"/>
      </top>
      <bottom/>
      <diagonal/>
    </border>
    <border>
      <left style="thin">
        <color indexed="8"/>
      </left>
      <right style="thin">
        <color auto="1"/>
      </right>
      <top/>
      <bottom/>
      <diagonal/>
    </border>
    <border>
      <left/>
      <right style="double">
        <color auto="1"/>
      </right>
      <top/>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style="thin">
        <color auto="1"/>
      </left>
      <right style="thin">
        <color auto="1"/>
      </right>
      <top style="thin">
        <color auto="1"/>
      </top>
      <bottom style="thin">
        <color auto="1"/>
      </bottom>
      <diagonal/>
    </border>
    <border>
      <left style="thin">
        <color rgb="FF000000"/>
      </left>
      <right/>
      <top/>
      <bottom/>
      <diagonal/>
    </border>
    <border>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medium">
        <color indexed="8"/>
      </right>
      <top style="medium">
        <color indexed="8"/>
      </top>
      <bottom style="medium">
        <color indexed="8"/>
      </bottom>
      <diagonal/>
    </border>
    <border>
      <left style="medium">
        <color indexed="8"/>
      </left>
      <right style="medium">
        <color indexed="8"/>
      </right>
      <top style="medium">
        <color indexed="8"/>
      </top>
      <bottom/>
      <diagonal/>
    </border>
    <border>
      <left/>
      <right style="thin">
        <color rgb="FF000000"/>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auto="1"/>
      </top>
      <bottom/>
      <diagonal/>
    </border>
    <border>
      <left style="thin">
        <color indexed="8"/>
      </left>
      <right style="thin">
        <color indexed="8"/>
      </right>
      <top/>
      <bottom style="thin">
        <color indexed="64"/>
      </bottom>
      <diagonal/>
    </border>
    <border>
      <left style="thin">
        <color indexed="8"/>
      </left>
      <right style="thin">
        <color indexed="8"/>
      </right>
      <top style="double">
        <color indexed="8"/>
      </top>
      <bottom style="thin">
        <color indexed="64"/>
      </bottom>
      <diagonal/>
    </border>
    <border>
      <left style="medium">
        <color indexed="8"/>
      </left>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auto="1"/>
      </bottom>
      <diagonal/>
    </border>
    <border>
      <left/>
      <right style="medium">
        <color indexed="8"/>
      </right>
      <top style="thin">
        <color auto="1"/>
      </top>
      <bottom style="thin">
        <color auto="1"/>
      </bottom>
      <diagonal/>
    </border>
    <border>
      <left/>
      <right style="thin">
        <color indexed="64"/>
      </right>
      <top style="thin">
        <color indexed="64"/>
      </top>
      <bottom/>
      <diagonal/>
    </border>
    <border>
      <left style="thin">
        <color indexed="64"/>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right/>
      <top style="thin">
        <color indexed="8"/>
      </top>
      <bottom/>
      <diagonal/>
    </border>
    <border>
      <left/>
      <right style="thin">
        <color indexed="8"/>
      </right>
      <top style="thin">
        <color indexed="8"/>
      </top>
      <bottom/>
      <diagonal/>
    </border>
    <border>
      <left style="thin">
        <color indexed="64"/>
      </left>
      <right/>
      <top/>
      <bottom style="thin">
        <color indexed="8"/>
      </bottom>
      <diagonal/>
    </border>
    <border>
      <left style="thin">
        <color indexed="64"/>
      </left>
      <right/>
      <top style="thin">
        <color indexed="8"/>
      </top>
      <bottom/>
      <diagonal/>
    </border>
    <border>
      <left style="thin">
        <color indexed="64"/>
      </left>
      <right style="thin">
        <color indexed="8"/>
      </right>
      <top style="medium">
        <color indexed="8"/>
      </top>
      <bottom/>
      <diagonal/>
    </border>
    <border>
      <left style="thin">
        <color indexed="8"/>
      </left>
      <right style="thin">
        <color indexed="64"/>
      </right>
      <top style="medium">
        <color indexed="8"/>
      </top>
      <bottom/>
      <diagonal/>
    </border>
    <border>
      <left style="thin">
        <color indexed="64"/>
      </left>
      <right/>
      <top/>
      <bottom style="medium">
        <color indexed="8"/>
      </bottom>
      <diagonal/>
    </border>
    <border>
      <left/>
      <right style="thin">
        <color indexed="64"/>
      </right>
      <top/>
      <bottom style="medium">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right style="thin">
        <color indexed="64"/>
      </right>
      <top style="thin">
        <color auto="1"/>
      </top>
      <bottom/>
      <diagonal/>
    </border>
    <border>
      <left style="thin">
        <color indexed="8"/>
      </left>
      <right style="thin">
        <color indexed="8"/>
      </right>
      <top style="thin">
        <color indexed="8"/>
      </top>
      <bottom/>
      <diagonal/>
    </border>
    <border>
      <left style="thin">
        <color indexed="8"/>
      </left>
      <right/>
      <top style="thin">
        <color auto="1"/>
      </top>
      <bottom/>
      <diagonal/>
    </border>
    <border>
      <left style="thin">
        <color indexed="64"/>
      </left>
      <right style="thin">
        <color indexed="8"/>
      </right>
      <top/>
      <bottom/>
      <diagonal/>
    </border>
    <border>
      <left style="thin">
        <color auto="1"/>
      </left>
      <right style="thin">
        <color auto="1"/>
      </right>
      <top/>
      <bottom/>
      <diagonal/>
    </border>
    <border>
      <left/>
      <right style="thin">
        <color indexed="64"/>
      </right>
      <top/>
      <bottom style="thin">
        <color indexed="8"/>
      </bottom>
      <diagonal/>
    </border>
    <border>
      <left/>
      <right/>
      <top style="thin">
        <color auto="1"/>
      </top>
      <bottom style="thin">
        <color auto="1"/>
      </bottom>
      <diagonal/>
    </border>
    <border>
      <left/>
      <right style="thin">
        <color indexed="8"/>
      </right>
      <top style="thin">
        <color auto="1"/>
      </top>
      <bottom style="thin">
        <color auto="1"/>
      </bottom>
      <diagonal/>
    </border>
    <border>
      <left/>
      <right/>
      <top style="thin">
        <color indexed="8"/>
      </top>
      <bottom style="thin">
        <color indexed="8"/>
      </bottom>
      <diagonal/>
    </border>
    <border>
      <left/>
      <right style="thin">
        <color indexed="64"/>
      </right>
      <top style="thin">
        <color indexed="8"/>
      </top>
      <bottom style="thin">
        <color indexed="8"/>
      </bottom>
      <diagonal/>
    </border>
    <border>
      <left style="thin">
        <color indexed="64"/>
      </left>
      <right/>
      <top style="thin">
        <color auto="1"/>
      </top>
      <bottom/>
      <diagonal/>
    </border>
    <border>
      <left style="thin">
        <color indexed="8"/>
      </left>
      <right style="thin">
        <color indexed="64"/>
      </right>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64"/>
      </right>
      <top style="thin">
        <color indexed="8"/>
      </top>
      <bottom style="thin">
        <color indexed="8"/>
      </bottom>
      <diagonal/>
    </border>
    <border>
      <left/>
      <right style="thin">
        <color indexed="64"/>
      </right>
      <top style="thin">
        <color indexed="8"/>
      </top>
      <bottom/>
      <diagonal/>
    </border>
    <border>
      <left style="thin">
        <color indexed="8"/>
      </left>
      <right style="thin">
        <color indexed="64"/>
      </right>
      <top/>
      <bottom/>
      <diagonal/>
    </border>
    <border>
      <left style="thin">
        <color indexed="64"/>
      </left>
      <right style="thin">
        <color indexed="8"/>
      </right>
      <top/>
      <bottom style="thin">
        <color indexed="64"/>
      </bottom>
      <diagonal/>
    </border>
    <border>
      <left style="thin">
        <color indexed="8"/>
      </left>
      <right style="thin">
        <color indexed="64"/>
      </right>
      <top/>
      <bottom style="thin">
        <color indexed="64"/>
      </bottom>
      <diagonal/>
    </border>
    <border>
      <left style="thin">
        <color indexed="64"/>
      </left>
      <right/>
      <top/>
      <bottom style="thin">
        <color auto="1"/>
      </bottom>
      <diagonal/>
    </border>
    <border>
      <left style="thin">
        <color indexed="64"/>
      </left>
      <right style="thin">
        <color indexed="64"/>
      </right>
      <top/>
      <bottom/>
      <diagonal/>
    </border>
  </borders>
  <cellStyleXfs count="26">
    <xf numFmtId="0" fontId="0" fillId="0" borderId="0"/>
    <xf numFmtId="9" fontId="31" fillId="0" borderId="0" applyFill="0" applyBorder="0" applyAlignment="0" applyProtection="0"/>
    <xf numFmtId="0" fontId="1" fillId="0" borderId="0"/>
    <xf numFmtId="0" fontId="1" fillId="0" borderId="0"/>
    <xf numFmtId="9" fontId="31" fillId="0" borderId="0" applyFill="0" applyBorder="0" applyAlignment="0" applyProtection="0"/>
    <xf numFmtId="0" fontId="2" fillId="0" borderId="0" applyNumberFormat="0" applyFill="0" applyBorder="0" applyAlignment="0" applyProtection="0"/>
    <xf numFmtId="164" fontId="31" fillId="0" borderId="0" applyFont="0" applyFill="0" applyBorder="0" applyAlignment="0" applyProtection="0"/>
    <xf numFmtId="0" fontId="35" fillId="0" borderId="0"/>
    <xf numFmtId="181" fontId="37" fillId="0" borderId="0" applyFill="0" applyBorder="0" applyAlignment="0" applyProtection="0"/>
    <xf numFmtId="9" fontId="35" fillId="0" borderId="0" applyFont="0" applyFill="0" applyBorder="0" applyAlignment="0" applyProtection="0"/>
    <xf numFmtId="0" fontId="36" fillId="0" borderId="0" applyNumberFormat="0" applyFill="0" applyBorder="0" applyAlignment="0" applyProtection="0"/>
    <xf numFmtId="0" fontId="37" fillId="0" borderId="0" applyNumberFormat="0" applyBorder="0" applyProtection="0"/>
    <xf numFmtId="0" fontId="37" fillId="0" borderId="0" applyNumberFormat="0" applyBorder="0" applyProtection="0"/>
    <xf numFmtId="0" fontId="35" fillId="0" borderId="0" applyNumberFormat="0" applyFont="0" applyBorder="0" applyProtection="0"/>
    <xf numFmtId="9" fontId="35" fillId="0" borderId="0" applyFont="0" applyFill="0" applyBorder="0" applyAlignment="0" applyProtection="0"/>
    <xf numFmtId="0" fontId="38" fillId="0" borderId="0" applyNumberFormat="0" applyFill="0" applyBorder="0" applyAlignment="0" applyProtection="0"/>
    <xf numFmtId="0" fontId="31" fillId="0" borderId="0"/>
    <xf numFmtId="9" fontId="31" fillId="0" borderId="0" applyFill="0" applyBorder="0" applyAlignment="0" applyProtection="0"/>
    <xf numFmtId="0" fontId="30" fillId="0" borderId="0" applyNumberFormat="0" applyFill="0" applyBorder="0" applyAlignment="0" applyProtection="0"/>
    <xf numFmtId="0" fontId="1" fillId="0" borderId="0"/>
    <xf numFmtId="0" fontId="1" fillId="0" borderId="0"/>
    <xf numFmtId="9" fontId="31" fillId="0" borderId="0" applyFill="0" applyBorder="0" applyAlignment="0" applyProtection="0"/>
    <xf numFmtId="0" fontId="2" fillId="0" borderId="0" applyNumberFormat="0" applyFill="0" applyBorder="0" applyAlignment="0" applyProtection="0"/>
    <xf numFmtId="164" fontId="31" fillId="0" borderId="0" applyFont="0" applyFill="0" applyBorder="0" applyAlignment="0" applyProtection="0"/>
    <xf numFmtId="44" fontId="31" fillId="0" borderId="0" applyFont="0" applyFill="0" applyBorder="0" applyAlignment="0" applyProtection="0"/>
    <xf numFmtId="0" fontId="31" fillId="0" borderId="0"/>
  </cellStyleXfs>
  <cellXfs count="855">
    <xf numFmtId="0" fontId="0" fillId="0" borderId="0" xfId="0"/>
    <xf numFmtId="0" fontId="0" fillId="0" borderId="0" xfId="0" applyProtection="1">
      <protection hidden="1"/>
    </xf>
    <xf numFmtId="0" fontId="14" fillId="0" borderId="0" xfId="3" applyFont="1" applyAlignment="1" applyProtection="1">
      <alignment horizontal="left" vertical="center"/>
      <protection hidden="1"/>
    </xf>
    <xf numFmtId="0" fontId="5" fillId="0" borderId="0" xfId="0" applyFont="1" applyAlignment="1" applyProtection="1">
      <alignment horizontal="left" vertical="center"/>
      <protection hidden="1"/>
    </xf>
    <xf numFmtId="0" fontId="5" fillId="0" borderId="1" xfId="0" applyFont="1" applyBorder="1" applyAlignment="1" applyProtection="1">
      <alignment horizontal="left" vertical="center"/>
      <protection hidden="1"/>
    </xf>
    <xf numFmtId="0" fontId="17" fillId="0" borderId="0" xfId="0" applyFont="1" applyAlignment="1" applyProtection="1">
      <alignment vertical="center"/>
      <protection hidden="1"/>
    </xf>
    <xf numFmtId="0" fontId="14" fillId="0" borderId="0" xfId="3" applyFont="1" applyAlignment="1" applyProtection="1">
      <alignment vertical="center"/>
      <protection hidden="1"/>
    </xf>
    <xf numFmtId="49" fontId="12" fillId="0" borderId="3" xfId="3" applyNumberFormat="1" applyFont="1" applyBorder="1" applyAlignment="1" applyProtection="1">
      <alignment horizontal="right" vertical="center"/>
      <protection hidden="1"/>
    </xf>
    <xf numFmtId="0" fontId="5" fillId="0" borderId="0" xfId="0" applyFont="1" applyAlignment="1" applyProtection="1">
      <alignment vertical="center"/>
      <protection hidden="1"/>
    </xf>
    <xf numFmtId="0" fontId="17" fillId="0" borderId="0" xfId="0" applyFont="1" applyAlignment="1" applyProtection="1">
      <alignment horizontal="center" vertical="center"/>
      <protection hidden="1"/>
    </xf>
    <xf numFmtId="0" fontId="5" fillId="0" borderId="7" xfId="0" applyFont="1" applyBorder="1" applyAlignment="1" applyProtection="1">
      <alignment vertical="center"/>
      <protection hidden="1"/>
    </xf>
    <xf numFmtId="169" fontId="5" fillId="0" borderId="7" xfId="0" applyNumberFormat="1" applyFont="1" applyBorder="1" applyAlignment="1" applyProtection="1">
      <alignment horizontal="center" vertical="center"/>
      <protection hidden="1"/>
    </xf>
    <xf numFmtId="168" fontId="5" fillId="0" borderId="7" xfId="0" applyNumberFormat="1" applyFont="1" applyBorder="1" applyAlignment="1" applyProtection="1">
      <alignment horizontal="center" vertical="center"/>
      <protection hidden="1"/>
    </xf>
    <xf numFmtId="0" fontId="22" fillId="0" borderId="0" xfId="0" applyFont="1" applyAlignment="1" applyProtection="1">
      <alignment vertical="center"/>
      <protection hidden="1"/>
    </xf>
    <xf numFmtId="0" fontId="22" fillId="0" borderId="0" xfId="0" applyFont="1" applyAlignment="1" applyProtection="1">
      <alignment horizontal="center" vertical="center"/>
      <protection hidden="1"/>
    </xf>
    <xf numFmtId="0" fontId="22" fillId="0" borderId="1" xfId="0" applyFont="1" applyBorder="1" applyAlignment="1" applyProtection="1">
      <alignment horizontal="center" vertical="center"/>
      <protection hidden="1"/>
    </xf>
    <xf numFmtId="0" fontId="9" fillId="0" borderId="0" xfId="0" applyFont="1" applyAlignment="1" applyProtection="1">
      <alignment vertical="center"/>
      <protection hidden="1"/>
    </xf>
    <xf numFmtId="0" fontId="9" fillId="0" borderId="1" xfId="0" applyFont="1" applyBorder="1" applyAlignment="1" applyProtection="1">
      <alignment vertical="center" shrinkToFit="1"/>
      <protection hidden="1"/>
    </xf>
    <xf numFmtId="0" fontId="22" fillId="0" borderId="1" xfId="0" applyFont="1" applyBorder="1" applyAlignment="1" applyProtection="1">
      <alignment vertical="center" shrinkToFit="1"/>
      <protection hidden="1"/>
    </xf>
    <xf numFmtId="0" fontId="24" fillId="0" borderId="1" xfId="0" applyFont="1" applyBorder="1" applyAlignment="1" applyProtection="1">
      <alignment vertical="center" shrinkToFit="1"/>
      <protection hidden="1"/>
    </xf>
    <xf numFmtId="178" fontId="9" fillId="0" borderId="1" xfId="0" applyNumberFormat="1" applyFont="1" applyBorder="1" applyAlignment="1" applyProtection="1">
      <alignment horizontal="center" vertical="center" shrinkToFit="1"/>
      <protection hidden="1"/>
    </xf>
    <xf numFmtId="170" fontId="9" fillId="0" borderId="1" xfId="0" applyNumberFormat="1" applyFont="1" applyBorder="1" applyAlignment="1" applyProtection="1">
      <alignment horizontal="center" vertical="center" shrinkToFit="1"/>
      <protection hidden="1"/>
    </xf>
    <xf numFmtId="0" fontId="9" fillId="0" borderId="0" xfId="0" applyFont="1" applyAlignment="1" applyProtection="1">
      <alignment horizontal="center" vertical="center"/>
      <protection hidden="1"/>
    </xf>
    <xf numFmtId="0" fontId="9" fillId="0" borderId="1" xfId="0" applyFont="1" applyBorder="1" applyAlignment="1" applyProtection="1">
      <alignment horizontal="right" vertical="center" shrinkToFit="1"/>
      <protection hidden="1"/>
    </xf>
    <xf numFmtId="0" fontId="9" fillId="0" borderId="9" xfId="0" applyFont="1" applyBorder="1" applyAlignment="1" applyProtection="1">
      <alignment vertical="center" shrinkToFit="1"/>
      <protection hidden="1"/>
    </xf>
    <xf numFmtId="0" fontId="9" fillId="0" borderId="7" xfId="0" applyFont="1" applyBorder="1" applyAlignment="1" applyProtection="1">
      <alignment vertical="center" shrinkToFit="1"/>
      <protection hidden="1"/>
    </xf>
    <xf numFmtId="0" fontId="9" fillId="0" borderId="10" xfId="0" applyFont="1" applyBorder="1" applyAlignment="1" applyProtection="1">
      <alignment vertical="center" shrinkToFit="1"/>
      <protection hidden="1"/>
    </xf>
    <xf numFmtId="177" fontId="15" fillId="0" borderId="22" xfId="0" applyNumberFormat="1" applyFont="1" applyBorder="1" applyAlignment="1" applyProtection="1">
      <alignment horizontal="left" vertical="center"/>
      <protection hidden="1"/>
    </xf>
    <xf numFmtId="0" fontId="22" fillId="0" borderId="0" xfId="0" applyFont="1" applyAlignment="1" applyProtection="1">
      <alignment horizontal="center" vertical="center" wrapText="1"/>
      <protection hidden="1"/>
    </xf>
    <xf numFmtId="0" fontId="18" fillId="0" borderId="0" xfId="0" applyFont="1" applyAlignment="1" applyProtection="1">
      <alignment vertical="center"/>
      <protection hidden="1"/>
    </xf>
    <xf numFmtId="0" fontId="9" fillId="0" borderId="30" xfId="0" applyFont="1" applyBorder="1" applyAlignment="1" applyProtection="1">
      <alignment vertical="center" shrinkToFit="1"/>
      <protection hidden="1"/>
    </xf>
    <xf numFmtId="0" fontId="15" fillId="0" borderId="30" xfId="3" applyFont="1" applyBorder="1" applyAlignment="1" applyProtection="1">
      <alignment horizontal="left" vertical="center"/>
      <protection hidden="1"/>
    </xf>
    <xf numFmtId="0" fontId="22" fillId="0" borderId="30" xfId="0" applyFont="1" applyBorder="1" applyAlignment="1" applyProtection="1">
      <alignment horizontal="center" vertical="center"/>
      <protection hidden="1"/>
    </xf>
    <xf numFmtId="0" fontId="22" fillId="0" borderId="30" xfId="0" applyFont="1" applyBorder="1" applyAlignment="1" applyProtection="1">
      <alignment vertical="center" shrinkToFit="1"/>
      <protection hidden="1"/>
    </xf>
    <xf numFmtId="0" fontId="24" fillId="0" borderId="30" xfId="0" applyFont="1" applyBorder="1" applyAlignment="1" applyProtection="1">
      <alignment vertical="center" shrinkToFit="1"/>
      <protection hidden="1"/>
    </xf>
    <xf numFmtId="178" fontId="9" fillId="0" borderId="30" xfId="0" applyNumberFormat="1" applyFont="1" applyBorder="1" applyAlignment="1" applyProtection="1">
      <alignment horizontal="center" vertical="center" shrinkToFit="1"/>
      <protection hidden="1"/>
    </xf>
    <xf numFmtId="0" fontId="9" fillId="0" borderId="30" xfId="0" applyFont="1" applyBorder="1" applyAlignment="1" applyProtection="1">
      <alignment horizontal="right" vertical="center" shrinkToFit="1"/>
      <protection hidden="1"/>
    </xf>
    <xf numFmtId="171" fontId="5" fillId="0" borderId="30" xfId="0" applyNumberFormat="1" applyFont="1" applyBorder="1" applyAlignment="1" applyProtection="1">
      <alignment horizontal="center" vertical="center" shrinkToFit="1"/>
      <protection hidden="1"/>
    </xf>
    <xf numFmtId="171" fontId="5" fillId="0" borderId="1" xfId="0" applyNumberFormat="1" applyFont="1" applyBorder="1" applyAlignment="1" applyProtection="1">
      <alignment vertical="center" shrinkToFit="1"/>
      <protection hidden="1"/>
    </xf>
    <xf numFmtId="0" fontId="5" fillId="0" borderId="30" xfId="0" applyFont="1" applyBorder="1" applyAlignment="1" applyProtection="1">
      <alignment vertical="center" shrinkToFit="1"/>
      <protection hidden="1"/>
    </xf>
    <xf numFmtId="0" fontId="5" fillId="0" borderId="1" xfId="0" applyFont="1" applyBorder="1" applyAlignment="1" applyProtection="1">
      <alignment vertical="center" shrinkToFit="1"/>
      <protection hidden="1"/>
    </xf>
    <xf numFmtId="0" fontId="5" fillId="0" borderId="0" xfId="0" applyFont="1" applyAlignment="1">
      <alignment vertical="center"/>
    </xf>
    <xf numFmtId="0" fontId="18" fillId="0" borderId="12" xfId="0" applyFont="1" applyBorder="1" applyAlignment="1" applyProtection="1">
      <alignment horizontal="center" vertical="center" shrinkToFit="1"/>
      <protection locked="0"/>
    </xf>
    <xf numFmtId="0" fontId="5" fillId="0" borderId="30" xfId="0" applyFont="1" applyBorder="1" applyAlignment="1" applyProtection="1">
      <alignment horizontal="left" vertical="center"/>
      <protection hidden="1"/>
    </xf>
    <xf numFmtId="0" fontId="39" fillId="0" borderId="0" xfId="7" applyFont="1" applyAlignment="1" applyProtection="1">
      <alignment horizontal="left" vertical="center"/>
      <protection hidden="1"/>
    </xf>
    <xf numFmtId="0" fontId="39" fillId="0" borderId="0" xfId="7" applyFont="1" applyAlignment="1" applyProtection="1">
      <alignment vertical="center"/>
      <protection hidden="1"/>
    </xf>
    <xf numFmtId="0" fontId="39" fillId="0" borderId="54" xfId="7" applyFont="1" applyBorder="1" applyAlignment="1" applyProtection="1">
      <alignment vertical="center" wrapText="1"/>
      <protection hidden="1"/>
    </xf>
    <xf numFmtId="0" fontId="46" fillId="0" borderId="54" xfId="7" applyFont="1" applyBorder="1" applyAlignment="1" applyProtection="1">
      <alignment horizontal="center" vertical="center" wrapText="1"/>
      <protection hidden="1"/>
    </xf>
    <xf numFmtId="0" fontId="40" fillId="0" borderId="54" xfId="7" applyFont="1" applyBorder="1" applyAlignment="1" applyProtection="1">
      <alignment horizontal="center" vertical="center" wrapText="1"/>
      <protection hidden="1"/>
    </xf>
    <xf numFmtId="0" fontId="15" fillId="0" borderId="0" xfId="3" applyFont="1" applyAlignment="1" applyProtection="1">
      <alignment horizontal="left" vertical="center"/>
      <protection hidden="1"/>
    </xf>
    <xf numFmtId="170" fontId="9" fillId="0" borderId="30" xfId="0" applyNumberFormat="1" applyFont="1" applyBorder="1" applyAlignment="1" applyProtection="1">
      <alignment horizontal="center" vertical="center" shrinkToFit="1"/>
      <protection hidden="1"/>
    </xf>
    <xf numFmtId="172" fontId="5" fillId="0" borderId="12" xfId="0" applyNumberFormat="1" applyFont="1" applyBorder="1" applyAlignment="1">
      <alignment vertical="center" shrinkToFit="1"/>
    </xf>
    <xf numFmtId="180" fontId="22" fillId="0" borderId="12" xfId="6" applyNumberFormat="1" applyFont="1" applyFill="1" applyBorder="1" applyAlignment="1" applyProtection="1">
      <alignment horizontal="center" vertical="center"/>
      <protection hidden="1"/>
    </xf>
    <xf numFmtId="180" fontId="5" fillId="0" borderId="12" xfId="0" applyNumberFormat="1" applyFont="1" applyBorder="1" applyAlignment="1">
      <alignment horizontal="center" vertical="center" shrinkToFit="1"/>
    </xf>
    <xf numFmtId="172" fontId="9" fillId="0" borderId="1" xfId="0" applyNumberFormat="1" applyFont="1" applyBorder="1" applyAlignment="1">
      <alignment vertical="center" shrinkToFit="1"/>
    </xf>
    <xf numFmtId="172" fontId="9" fillId="0" borderId="30" xfId="0" applyNumberFormat="1" applyFont="1" applyBorder="1" applyAlignment="1">
      <alignment vertical="center" shrinkToFit="1"/>
    </xf>
    <xf numFmtId="177" fontId="47" fillId="0" borderId="20" xfId="16" applyNumberFormat="1" applyFont="1" applyBorder="1" applyAlignment="1" applyProtection="1">
      <alignment vertical="center"/>
      <protection hidden="1"/>
    </xf>
    <xf numFmtId="0" fontId="39" fillId="11" borderId="0" xfId="7" applyFont="1" applyFill="1" applyAlignment="1" applyProtection="1">
      <alignment horizontal="center" vertical="center"/>
      <protection locked="0" hidden="1"/>
    </xf>
    <xf numFmtId="0" fontId="42" fillId="0" borderId="0" xfId="7" applyFont="1" applyAlignment="1" applyProtection="1">
      <alignment vertical="center"/>
      <protection hidden="1"/>
    </xf>
    <xf numFmtId="0" fontId="39" fillId="5" borderId="0" xfId="7" applyFont="1" applyFill="1" applyAlignment="1" applyProtection="1">
      <alignment vertical="center"/>
      <protection hidden="1"/>
    </xf>
    <xf numFmtId="0" fontId="39" fillId="0" borderId="0" xfId="7" applyFont="1" applyAlignment="1" applyProtection="1">
      <alignment horizontal="center" vertical="center"/>
      <protection hidden="1"/>
    </xf>
    <xf numFmtId="10" fontId="39" fillId="0" borderId="0" xfId="14" applyNumberFormat="1" applyFont="1" applyBorder="1" applyAlignment="1" applyProtection="1">
      <alignment horizontal="center" vertical="center"/>
      <protection hidden="1"/>
    </xf>
    <xf numFmtId="0" fontId="41" fillId="0" borderId="0" xfId="7" applyFont="1" applyAlignment="1" applyProtection="1">
      <alignment vertical="center"/>
      <protection hidden="1"/>
    </xf>
    <xf numFmtId="0" fontId="56" fillId="0" borderId="0" xfId="7" applyFont="1" applyAlignment="1" applyProtection="1">
      <alignment vertical="center"/>
      <protection hidden="1"/>
    </xf>
    <xf numFmtId="0" fontId="57" fillId="0" borderId="0" xfId="7" applyFont="1" applyAlignment="1" applyProtection="1">
      <alignment vertical="center"/>
      <protection hidden="1"/>
    </xf>
    <xf numFmtId="10" fontId="39" fillId="11" borderId="54" xfId="14" applyNumberFormat="1" applyFont="1" applyFill="1" applyBorder="1" applyAlignment="1" applyProtection="1">
      <alignment horizontal="center" vertical="center"/>
      <protection locked="0" hidden="1"/>
    </xf>
    <xf numFmtId="0" fontId="52" fillId="0" borderId="0" xfId="3" applyFont="1" applyAlignment="1" applyProtection="1">
      <alignment vertical="center"/>
      <protection hidden="1"/>
    </xf>
    <xf numFmtId="0" fontId="11" fillId="0" borderId="30" xfId="3" applyFont="1" applyBorder="1" applyAlignment="1" applyProtection="1">
      <alignment horizontal="left" vertical="center"/>
      <protection hidden="1"/>
    </xf>
    <xf numFmtId="0" fontId="11" fillId="0" borderId="2" xfId="3" applyFont="1" applyBorder="1" applyAlignment="1" applyProtection="1">
      <alignment horizontal="left" vertical="center"/>
      <protection hidden="1"/>
    </xf>
    <xf numFmtId="0" fontId="11" fillId="0" borderId="3" xfId="3" applyFont="1" applyBorder="1" applyAlignment="1" applyProtection="1">
      <alignment horizontal="left" vertical="center"/>
      <protection hidden="1"/>
    </xf>
    <xf numFmtId="166" fontId="11" fillId="0" borderId="3" xfId="3" applyNumberFormat="1" applyFont="1" applyBorder="1" applyAlignment="1" applyProtection="1">
      <alignment horizontal="center" vertical="center"/>
      <protection hidden="1"/>
    </xf>
    <xf numFmtId="166" fontId="14" fillId="0" borderId="3" xfId="3" applyNumberFormat="1" applyFont="1" applyBorder="1" applyAlignment="1" applyProtection="1">
      <alignment horizontal="center" vertical="center"/>
      <protection hidden="1"/>
    </xf>
    <xf numFmtId="166" fontId="14" fillId="0" borderId="4" xfId="3" applyNumberFormat="1" applyFont="1" applyBorder="1" applyAlignment="1" applyProtection="1">
      <alignment horizontal="center" vertical="center"/>
      <protection hidden="1"/>
    </xf>
    <xf numFmtId="0" fontId="19" fillId="0" borderId="0" xfId="0" applyFont="1" applyAlignment="1" applyProtection="1">
      <alignment vertical="center"/>
      <protection hidden="1"/>
    </xf>
    <xf numFmtId="0" fontId="25" fillId="0" borderId="1" xfId="0" applyFont="1" applyBorder="1" applyAlignment="1" applyProtection="1">
      <alignment vertical="center"/>
      <protection hidden="1"/>
    </xf>
    <xf numFmtId="0" fontId="5" fillId="0" borderId="0" xfId="0" applyFont="1" applyAlignment="1" applyProtection="1">
      <alignment horizontal="center" vertical="center"/>
      <protection hidden="1"/>
    </xf>
    <xf numFmtId="0" fontId="40" fillId="0" borderId="55" xfId="0" applyFont="1" applyBorder="1" applyAlignment="1" applyProtection="1">
      <alignment horizontal="center" vertical="center" shrinkToFit="1"/>
      <protection hidden="1"/>
    </xf>
    <xf numFmtId="0" fontId="50" fillId="0" borderId="61" xfId="0" applyFont="1" applyBorder="1" applyAlignment="1" applyProtection="1">
      <alignment horizontal="center" vertical="center" shrinkToFit="1"/>
      <protection hidden="1"/>
    </xf>
    <xf numFmtId="0" fontId="40" fillId="0" borderId="61" xfId="0" applyFont="1" applyBorder="1" applyAlignment="1" applyProtection="1">
      <alignment horizontal="center" vertical="center" shrinkToFit="1"/>
      <protection hidden="1"/>
    </xf>
    <xf numFmtId="177" fontId="8" fillId="0" borderId="19" xfId="0" applyNumberFormat="1" applyFont="1" applyBorder="1" applyAlignment="1" applyProtection="1">
      <alignment vertical="center"/>
      <protection hidden="1"/>
    </xf>
    <xf numFmtId="0" fontId="9" fillId="0" borderId="20" xfId="0" applyFont="1" applyBorder="1" applyAlignment="1" applyProtection="1">
      <alignment vertical="center"/>
      <protection hidden="1"/>
    </xf>
    <xf numFmtId="0" fontId="9" fillId="0" borderId="21" xfId="0" applyFont="1" applyBorder="1" applyAlignment="1" applyProtection="1">
      <alignment vertical="center"/>
      <protection hidden="1"/>
    </xf>
    <xf numFmtId="177" fontId="28" fillId="0" borderId="22" xfId="0" applyNumberFormat="1" applyFont="1" applyBorder="1" applyAlignment="1" applyProtection="1">
      <alignment horizontal="center" vertical="center"/>
      <protection hidden="1"/>
    </xf>
    <xf numFmtId="177" fontId="15" fillId="0" borderId="22" xfId="0" applyNumberFormat="1" applyFont="1" applyBorder="1" applyAlignment="1" applyProtection="1">
      <alignment vertical="center"/>
      <protection hidden="1"/>
    </xf>
    <xf numFmtId="173" fontId="15" fillId="0" borderId="22" xfId="0" applyNumberFormat="1" applyFont="1" applyBorder="1" applyAlignment="1" applyProtection="1">
      <alignment vertical="center"/>
      <protection hidden="1"/>
    </xf>
    <xf numFmtId="0" fontId="5" fillId="0" borderId="24" xfId="0" applyFont="1" applyBorder="1" applyAlignment="1" applyProtection="1">
      <alignment vertical="center"/>
      <protection hidden="1"/>
    </xf>
    <xf numFmtId="0" fontId="5" fillId="0" borderId="7" xfId="0" applyFont="1" applyBorder="1" applyAlignment="1" applyProtection="1">
      <alignment vertical="center"/>
      <protection locked="0"/>
    </xf>
    <xf numFmtId="0" fontId="5" fillId="0" borderId="25" xfId="0" applyFont="1" applyBorder="1" applyAlignment="1" applyProtection="1">
      <alignment vertical="center"/>
      <protection locked="0"/>
    </xf>
    <xf numFmtId="0" fontId="9" fillId="0" borderId="24" xfId="0" applyFont="1" applyBorder="1" applyAlignment="1" applyProtection="1">
      <alignment vertical="center"/>
      <protection hidden="1"/>
    </xf>
    <xf numFmtId="0" fontId="9" fillId="0" borderId="7" xfId="0" applyFont="1" applyBorder="1" applyAlignment="1" applyProtection="1">
      <alignment vertical="center"/>
      <protection hidden="1"/>
    </xf>
    <xf numFmtId="0" fontId="18" fillId="0" borderId="0" xfId="0" applyFont="1" applyAlignment="1" applyProtection="1">
      <alignment horizontal="center" vertical="center"/>
      <protection hidden="1"/>
    </xf>
    <xf numFmtId="0" fontId="59" fillId="0" borderId="0" xfId="7" applyFont="1" applyAlignment="1" applyProtection="1">
      <alignment vertical="center"/>
      <protection hidden="1"/>
    </xf>
    <xf numFmtId="0" fontId="60" fillId="0" borderId="0" xfId="7" applyFont="1" applyAlignment="1" applyProtection="1">
      <alignment vertical="center"/>
      <protection hidden="1"/>
    </xf>
    <xf numFmtId="0" fontId="61" fillId="0" borderId="0" xfId="7" applyFont="1" applyAlignment="1" applyProtection="1">
      <alignment vertical="center"/>
      <protection hidden="1"/>
    </xf>
    <xf numFmtId="0" fontId="5" fillId="0" borderId="12" xfId="0" applyFont="1" applyBorder="1" applyAlignment="1" applyProtection="1">
      <alignment vertical="center"/>
      <protection hidden="1"/>
    </xf>
    <xf numFmtId="171" fontId="5" fillId="0" borderId="30" xfId="0" applyNumberFormat="1" applyFont="1" applyBorder="1" applyAlignment="1" applyProtection="1">
      <alignment vertical="center" shrinkToFit="1"/>
      <protection hidden="1"/>
    </xf>
    <xf numFmtId="0" fontId="18" fillId="0" borderId="0" xfId="0" applyFont="1" applyAlignment="1">
      <alignment horizontal="right" vertical="center"/>
    </xf>
    <xf numFmtId="0" fontId="17" fillId="0" borderId="0" xfId="0" applyFont="1" applyProtection="1">
      <protection hidden="1"/>
    </xf>
    <xf numFmtId="0" fontId="69" fillId="15" borderId="62" xfId="0" applyFont="1" applyFill="1" applyBorder="1" applyAlignment="1" applyProtection="1">
      <alignment vertical="center" wrapText="1"/>
      <protection hidden="1"/>
    </xf>
    <xf numFmtId="0" fontId="69" fillId="0" borderId="0" xfId="0" applyFont="1" applyAlignment="1" applyProtection="1">
      <alignment vertical="center" wrapText="1"/>
      <protection hidden="1"/>
    </xf>
    <xf numFmtId="0" fontId="69" fillId="9" borderId="62" xfId="0" applyFont="1" applyFill="1" applyBorder="1" applyAlignment="1" applyProtection="1">
      <alignment vertical="center" wrapText="1"/>
      <protection hidden="1"/>
    </xf>
    <xf numFmtId="0" fontId="69" fillId="9" borderId="6" xfId="0" applyFont="1" applyFill="1" applyBorder="1" applyAlignment="1" applyProtection="1">
      <alignment vertical="center" wrapText="1"/>
      <protection hidden="1"/>
    </xf>
    <xf numFmtId="0" fontId="69" fillId="9" borderId="26" xfId="0" applyFont="1" applyFill="1" applyBorder="1" applyAlignment="1" applyProtection="1">
      <alignment vertical="center" wrapText="1"/>
      <protection hidden="1"/>
    </xf>
    <xf numFmtId="0" fontId="77" fillId="9" borderId="0" xfId="3" applyFont="1" applyFill="1" applyAlignment="1" applyProtection="1">
      <alignment horizontal="left" vertical="center"/>
      <protection locked="0"/>
    </xf>
    <xf numFmtId="0" fontId="77" fillId="8" borderId="0" xfId="3" applyFont="1" applyFill="1" applyAlignment="1" applyProtection="1">
      <alignment horizontal="left" vertical="center"/>
      <protection hidden="1"/>
    </xf>
    <xf numFmtId="0" fontId="22" fillId="9" borderId="0" xfId="0" applyFont="1" applyFill="1" applyAlignment="1" applyProtection="1">
      <alignment vertical="center"/>
      <protection locked="0"/>
    </xf>
    <xf numFmtId="0" fontId="5" fillId="9" borderId="0" xfId="0" applyFont="1" applyFill="1" applyAlignment="1" applyProtection="1">
      <alignment vertical="center"/>
      <protection locked="0"/>
    </xf>
    <xf numFmtId="0" fontId="77" fillId="9" borderId="0" xfId="3" applyFont="1" applyFill="1" applyAlignment="1" applyProtection="1">
      <alignment vertical="center"/>
      <protection locked="0"/>
    </xf>
    <xf numFmtId="0" fontId="77" fillId="9" borderId="0" xfId="3" applyFont="1" applyFill="1" applyAlignment="1" applyProtection="1">
      <alignment horizontal="left" vertical="center"/>
      <protection hidden="1"/>
    </xf>
    <xf numFmtId="0" fontId="81" fillId="0" borderId="0" xfId="0" applyFont="1" applyAlignment="1" applyProtection="1">
      <alignment vertical="center"/>
      <protection hidden="1"/>
    </xf>
    <xf numFmtId="0" fontId="82" fillId="0" borderId="0" xfId="3" applyFont="1" applyAlignment="1" applyProtection="1">
      <alignment horizontal="left" vertical="center"/>
      <protection hidden="1"/>
    </xf>
    <xf numFmtId="0" fontId="82" fillId="0" borderId="0" xfId="3" applyFont="1" applyAlignment="1" applyProtection="1">
      <alignment horizontal="center" vertical="center"/>
      <protection hidden="1"/>
    </xf>
    <xf numFmtId="0" fontId="82" fillId="0" borderId="0" xfId="3" applyFont="1" applyAlignment="1" applyProtection="1">
      <alignment vertical="center"/>
      <protection hidden="1"/>
    </xf>
    <xf numFmtId="14" fontId="82" fillId="0" borderId="0" xfId="3" applyNumberFormat="1" applyFont="1" applyAlignment="1" applyProtection="1">
      <alignment vertical="center"/>
      <protection hidden="1"/>
    </xf>
    <xf numFmtId="165" fontId="82" fillId="0" borderId="0" xfId="3" applyNumberFormat="1" applyFont="1" applyAlignment="1" applyProtection="1">
      <alignment vertical="center"/>
      <protection hidden="1"/>
    </xf>
    <xf numFmtId="0" fontId="84" fillId="0" borderId="0" xfId="0" applyFont="1" applyAlignment="1" applyProtection="1">
      <alignment vertical="center"/>
      <protection hidden="1"/>
    </xf>
    <xf numFmtId="0" fontId="17" fillId="17" borderId="0" xfId="0" applyFont="1" applyFill="1" applyAlignment="1" applyProtection="1">
      <alignment horizontal="center" vertical="center"/>
      <protection locked="0"/>
    </xf>
    <xf numFmtId="0" fontId="15" fillId="9" borderId="0" xfId="3" applyFont="1" applyFill="1" applyAlignment="1" applyProtection="1">
      <alignment horizontal="left" vertical="center"/>
      <protection locked="0"/>
    </xf>
    <xf numFmtId="0" fontId="11" fillId="9" borderId="0" xfId="3" applyFont="1" applyFill="1" applyAlignment="1" applyProtection="1">
      <alignment horizontal="center" vertical="center"/>
      <protection locked="0"/>
    </xf>
    <xf numFmtId="0" fontId="19" fillId="9" borderId="0" xfId="0" applyFont="1" applyFill="1" applyAlignment="1" applyProtection="1">
      <alignment vertical="center"/>
      <protection locked="0"/>
    </xf>
    <xf numFmtId="166" fontId="82" fillId="9" borderId="0" xfId="3" applyNumberFormat="1" applyFont="1" applyFill="1" applyAlignment="1" applyProtection="1">
      <alignment horizontal="center" vertical="center"/>
      <protection locked="0"/>
    </xf>
    <xf numFmtId="0" fontId="41" fillId="0" borderId="0" xfId="0" applyFont="1" applyAlignment="1" applyProtection="1">
      <alignment vertical="center"/>
      <protection hidden="1"/>
    </xf>
    <xf numFmtId="166" fontId="82" fillId="0" borderId="0" xfId="3" applyNumberFormat="1" applyFont="1" applyAlignment="1" applyProtection="1">
      <alignment horizontal="center" vertical="center"/>
      <protection hidden="1"/>
    </xf>
    <xf numFmtId="0" fontId="85" fillId="0" borderId="0" xfId="0" applyFont="1" applyAlignment="1" applyProtection="1">
      <alignment vertical="center"/>
      <protection hidden="1"/>
    </xf>
    <xf numFmtId="166" fontId="14" fillId="0" borderId="0" xfId="3" applyNumberFormat="1" applyFont="1" applyAlignment="1" applyProtection="1">
      <alignment horizontal="center" vertical="center"/>
      <protection hidden="1"/>
    </xf>
    <xf numFmtId="166" fontId="14" fillId="0" borderId="0" xfId="3" applyNumberFormat="1" applyFont="1" applyAlignment="1" applyProtection="1">
      <alignment vertical="center"/>
      <protection hidden="1"/>
    </xf>
    <xf numFmtId="0" fontId="14" fillId="0" borderId="3" xfId="0" applyFont="1" applyBorder="1" applyAlignment="1" applyProtection="1">
      <alignment horizontal="center" vertical="center" shrinkToFit="1"/>
      <protection hidden="1"/>
    </xf>
    <xf numFmtId="0" fontId="15" fillId="0" borderId="0" xfId="0" applyFont="1" applyAlignment="1">
      <alignment vertical="center"/>
    </xf>
    <xf numFmtId="0" fontId="61" fillId="0" borderId="0" xfId="0" applyFont="1" applyAlignment="1">
      <alignment vertical="center"/>
    </xf>
    <xf numFmtId="0" fontId="39" fillId="0" borderId="0" xfId="7" applyFont="1" applyAlignment="1">
      <alignment vertical="center"/>
    </xf>
    <xf numFmtId="0" fontId="15" fillId="0" borderId="0" xfId="7" applyFont="1" applyAlignment="1">
      <alignment vertical="center"/>
    </xf>
    <xf numFmtId="0" fontId="61" fillId="0" borderId="0" xfId="7" applyFont="1" applyAlignment="1">
      <alignment vertical="center"/>
    </xf>
    <xf numFmtId="183" fontId="40" fillId="0" borderId="54" xfId="8" applyNumberFormat="1" applyFont="1" applyBorder="1" applyAlignment="1" applyProtection="1">
      <alignment horizontal="center" vertical="center"/>
      <protection hidden="1"/>
    </xf>
    <xf numFmtId="182" fontId="40" fillId="0" borderId="54" xfId="8" applyNumberFormat="1" applyFont="1" applyBorder="1" applyAlignment="1" applyProtection="1">
      <alignment horizontal="center" vertical="center"/>
      <protection locked="0" hidden="1"/>
    </xf>
    <xf numFmtId="182" fontId="40" fillId="0" borderId="54" xfId="8" applyNumberFormat="1" applyFont="1" applyBorder="1" applyAlignment="1" applyProtection="1">
      <alignment horizontal="center" vertical="center"/>
      <protection hidden="1"/>
    </xf>
    <xf numFmtId="181" fontId="40" fillId="0" borderId="0" xfId="8" applyFont="1" applyBorder="1" applyAlignment="1" applyProtection="1">
      <alignment horizontal="center" vertical="center"/>
      <protection hidden="1"/>
    </xf>
    <xf numFmtId="182" fontId="40" fillId="0" borderId="0" xfId="8" applyNumberFormat="1" applyFont="1" applyBorder="1" applyAlignment="1" applyProtection="1">
      <alignment horizontal="center" vertical="center"/>
      <protection hidden="1"/>
    </xf>
    <xf numFmtId="181" fontId="40" fillId="0" borderId="0" xfId="8" applyFont="1" applyBorder="1" applyAlignment="1" applyProtection="1">
      <alignment vertical="center"/>
      <protection hidden="1"/>
    </xf>
    <xf numFmtId="0" fontId="5" fillId="0" borderId="0" xfId="0" applyFont="1" applyProtection="1">
      <protection hidden="1"/>
    </xf>
    <xf numFmtId="0" fontId="86" fillId="0" borderId="0" xfId="0" applyFont="1" applyAlignment="1">
      <alignment vertical="center"/>
    </xf>
    <xf numFmtId="0" fontId="5" fillId="0" borderId="0" xfId="0" applyFont="1"/>
    <xf numFmtId="2" fontId="6" fillId="0" borderId="0" xfId="0" applyNumberFormat="1" applyFont="1" applyAlignment="1" applyProtection="1">
      <alignment horizontal="center" vertical="center"/>
      <protection hidden="1"/>
    </xf>
    <xf numFmtId="2" fontId="18" fillId="0" borderId="0" xfId="0" applyNumberFormat="1" applyFont="1" applyAlignment="1" applyProtection="1">
      <alignment horizontal="center" vertical="center"/>
      <protection hidden="1"/>
    </xf>
    <xf numFmtId="2" fontId="20" fillId="0" borderId="0" xfId="3" applyNumberFormat="1" applyFont="1" applyAlignment="1" applyProtection="1">
      <alignment horizontal="center" vertical="center"/>
      <protection hidden="1"/>
    </xf>
    <xf numFmtId="2" fontId="14" fillId="0" borderId="0" xfId="3" applyNumberFormat="1" applyFont="1" applyAlignment="1" applyProtection="1">
      <alignment horizontal="center" vertical="center"/>
      <protection hidden="1"/>
    </xf>
    <xf numFmtId="0" fontId="5" fillId="0" borderId="32" xfId="0" applyFont="1" applyBorder="1" applyAlignment="1" applyProtection="1">
      <alignment vertical="center"/>
      <protection hidden="1"/>
    </xf>
    <xf numFmtId="0" fontId="5" fillId="0" borderId="28" xfId="0" applyFont="1" applyBorder="1" applyAlignment="1" applyProtection="1">
      <alignment vertical="center"/>
      <protection hidden="1"/>
    </xf>
    <xf numFmtId="0" fontId="25" fillId="0" borderId="30" xfId="0" applyFont="1" applyBorder="1" applyAlignment="1" applyProtection="1">
      <alignment vertical="center"/>
      <protection hidden="1"/>
    </xf>
    <xf numFmtId="0" fontId="48" fillId="0" borderId="30" xfId="0" applyFont="1" applyBorder="1" applyAlignment="1" applyProtection="1">
      <alignment vertical="center"/>
      <protection hidden="1"/>
    </xf>
    <xf numFmtId="176" fontId="48" fillId="0" borderId="1" xfId="0" applyNumberFormat="1" applyFont="1" applyBorder="1" applyAlignment="1" applyProtection="1">
      <alignment vertical="center"/>
      <protection hidden="1"/>
    </xf>
    <xf numFmtId="0" fontId="18" fillId="0" borderId="0" xfId="0" applyFont="1" applyAlignment="1" applyProtection="1">
      <alignment horizontal="center" vertical="center" wrapText="1"/>
      <protection hidden="1"/>
    </xf>
    <xf numFmtId="0" fontId="5" fillId="0" borderId="0" xfId="0" applyFont="1" applyAlignment="1" applyProtection="1">
      <alignment vertical="center" wrapText="1"/>
      <protection hidden="1"/>
    </xf>
    <xf numFmtId="2" fontId="18" fillId="0" borderId="0" xfId="0" applyNumberFormat="1" applyFont="1" applyAlignment="1" applyProtection="1">
      <alignment horizontal="center" vertical="center" shrinkToFit="1"/>
      <protection hidden="1"/>
    </xf>
    <xf numFmtId="0" fontId="5" fillId="0" borderId="22" xfId="0" applyFont="1" applyBorder="1" applyAlignment="1" applyProtection="1">
      <alignment vertical="center"/>
      <protection hidden="1"/>
    </xf>
    <xf numFmtId="0" fontId="22" fillId="0" borderId="0" xfId="0" applyFont="1" applyAlignment="1" applyProtection="1">
      <alignment vertical="center" wrapText="1"/>
      <protection hidden="1"/>
    </xf>
    <xf numFmtId="2" fontId="5" fillId="0" borderId="0" xfId="0" applyNumberFormat="1" applyFont="1" applyAlignment="1" applyProtection="1">
      <alignment horizontal="center" vertical="center"/>
      <protection hidden="1"/>
    </xf>
    <xf numFmtId="166" fontId="15" fillId="0" borderId="1" xfId="3" applyNumberFormat="1" applyFont="1" applyBorder="1" applyAlignment="1" applyProtection="1">
      <alignment horizontal="center" vertical="center"/>
      <protection hidden="1"/>
    </xf>
    <xf numFmtId="172" fontId="9" fillId="0" borderId="0" xfId="0" applyNumberFormat="1" applyFont="1" applyAlignment="1">
      <alignment vertical="center" shrinkToFit="1"/>
    </xf>
    <xf numFmtId="176" fontId="16" fillId="0" borderId="0" xfId="0" applyNumberFormat="1" applyFont="1" applyAlignment="1" applyProtection="1">
      <alignment vertical="center" shrinkToFit="1"/>
      <protection hidden="1"/>
    </xf>
    <xf numFmtId="176" fontId="48" fillId="0" borderId="30" xfId="0" applyNumberFormat="1" applyFont="1" applyBorder="1" applyAlignment="1" applyProtection="1">
      <alignment vertical="center"/>
      <protection hidden="1"/>
    </xf>
    <xf numFmtId="176" fontId="48" fillId="0" borderId="0" xfId="0" applyNumberFormat="1" applyFont="1" applyAlignment="1" applyProtection="1">
      <alignment vertical="center"/>
      <protection hidden="1"/>
    </xf>
    <xf numFmtId="176" fontId="25" fillId="0" borderId="0" xfId="0" applyNumberFormat="1" applyFont="1" applyAlignment="1">
      <alignment vertical="center"/>
    </xf>
    <xf numFmtId="0" fontId="9" fillId="0" borderId="27" xfId="0" applyFont="1" applyBorder="1" applyAlignment="1" applyProtection="1">
      <alignment vertical="center"/>
      <protection hidden="1"/>
    </xf>
    <xf numFmtId="2" fontId="22" fillId="0" borderId="0" xfId="0" applyNumberFormat="1" applyFont="1" applyAlignment="1" applyProtection="1">
      <alignment horizontal="center" vertical="center"/>
      <protection hidden="1"/>
    </xf>
    <xf numFmtId="0" fontId="22" fillId="0" borderId="30" xfId="0" applyFont="1" applyBorder="1" applyAlignment="1" applyProtection="1">
      <alignment horizontal="center" vertical="center" shrinkToFit="1"/>
      <protection hidden="1"/>
    </xf>
    <xf numFmtId="0" fontId="92" fillId="0" borderId="27" xfId="0" applyFont="1" applyBorder="1" applyAlignment="1" applyProtection="1">
      <alignment vertical="center"/>
      <protection hidden="1"/>
    </xf>
    <xf numFmtId="0" fontId="93" fillId="0" borderId="27" xfId="0" applyFont="1" applyBorder="1" applyAlignment="1" applyProtection="1">
      <alignment vertical="center"/>
      <protection hidden="1"/>
    </xf>
    <xf numFmtId="0" fontId="93" fillId="0" borderId="27" xfId="0" applyFont="1" applyBorder="1" applyAlignment="1" applyProtection="1">
      <alignment vertical="center" shrinkToFit="1"/>
      <protection hidden="1"/>
    </xf>
    <xf numFmtId="0" fontId="93" fillId="0" borderId="31" xfId="0" applyFont="1" applyBorder="1" applyAlignment="1" applyProtection="1">
      <alignment vertical="center" shrinkToFit="1"/>
      <protection hidden="1"/>
    </xf>
    <xf numFmtId="0" fontId="22" fillId="0" borderId="70" xfId="0" applyFont="1" applyBorder="1" applyAlignment="1" applyProtection="1">
      <alignment vertical="center"/>
      <protection hidden="1"/>
    </xf>
    <xf numFmtId="0" fontId="81" fillId="0" borderId="69" xfId="0" applyFont="1" applyBorder="1" applyAlignment="1">
      <alignment vertical="center"/>
    </xf>
    <xf numFmtId="0" fontId="92" fillId="0" borderId="69" xfId="0" applyFont="1" applyBorder="1" applyAlignment="1" applyProtection="1">
      <alignment vertical="center"/>
      <protection hidden="1"/>
    </xf>
    <xf numFmtId="0" fontId="81" fillId="0" borderId="69" xfId="0" applyFont="1" applyBorder="1" applyAlignment="1">
      <alignment horizontal="left" vertical="center"/>
    </xf>
    <xf numFmtId="180" fontId="81" fillId="0" borderId="69" xfId="23" applyNumberFormat="1" applyFont="1" applyBorder="1" applyAlignment="1" applyProtection="1">
      <alignment vertical="center"/>
      <protection hidden="1"/>
    </xf>
    <xf numFmtId="180" fontId="81" fillId="0" borderId="0" xfId="23" applyNumberFormat="1" applyFont="1" applyBorder="1" applyAlignment="1" applyProtection="1">
      <alignment vertical="center"/>
      <protection hidden="1"/>
    </xf>
    <xf numFmtId="0" fontId="22" fillId="0" borderId="70" xfId="0" applyFont="1" applyBorder="1" applyAlignment="1" applyProtection="1">
      <alignment horizontal="center" vertical="center"/>
      <protection hidden="1"/>
    </xf>
    <xf numFmtId="49" fontId="81" fillId="0" borderId="69" xfId="0" applyNumberFormat="1" applyFont="1" applyBorder="1" applyAlignment="1" applyProtection="1">
      <alignment vertical="center"/>
      <protection hidden="1"/>
    </xf>
    <xf numFmtId="180" fontId="81" fillId="0" borderId="69" xfId="23" applyNumberFormat="1" applyFont="1" applyBorder="1" applyAlignment="1" applyProtection="1">
      <alignment horizontal="center" vertical="center"/>
      <protection hidden="1"/>
    </xf>
    <xf numFmtId="180" fontId="81" fillId="0" borderId="0" xfId="23" applyNumberFormat="1" applyFont="1" applyBorder="1" applyAlignment="1" applyProtection="1">
      <alignment horizontal="center" vertical="center"/>
      <protection hidden="1"/>
    </xf>
    <xf numFmtId="180" fontId="81" fillId="0" borderId="70" xfId="23" applyNumberFormat="1" applyFont="1" applyBorder="1" applyAlignment="1" applyProtection="1">
      <alignment horizontal="center" vertical="center"/>
      <protection hidden="1"/>
    </xf>
    <xf numFmtId="0" fontId="21" fillId="0" borderId="70" xfId="0" applyFont="1" applyBorder="1" applyAlignment="1" applyProtection="1">
      <alignment vertical="center"/>
      <protection hidden="1"/>
    </xf>
    <xf numFmtId="0" fontId="9" fillId="0" borderId="0" xfId="0" applyFont="1" applyAlignment="1" applyProtection="1">
      <alignment vertical="center" shrinkToFit="1"/>
      <protection hidden="1"/>
    </xf>
    <xf numFmtId="170" fontId="9" fillId="0" borderId="0" xfId="0" applyNumberFormat="1" applyFont="1" applyAlignment="1" applyProtection="1">
      <alignment vertical="center" shrinkToFit="1"/>
      <protection hidden="1"/>
    </xf>
    <xf numFmtId="0" fontId="5" fillId="0" borderId="0" xfId="0" applyFont="1" applyAlignment="1" applyProtection="1">
      <alignment vertical="center" shrinkToFit="1"/>
      <protection hidden="1"/>
    </xf>
    <xf numFmtId="0" fontId="9" fillId="0" borderId="69" xfId="0" applyFont="1" applyBorder="1" applyAlignment="1" applyProtection="1">
      <alignment vertical="center"/>
      <protection hidden="1"/>
    </xf>
    <xf numFmtId="10" fontId="5" fillId="0" borderId="12" xfId="0" applyNumberFormat="1" applyFont="1" applyBorder="1" applyAlignment="1">
      <alignment horizontal="center" vertical="center" shrinkToFit="1"/>
    </xf>
    <xf numFmtId="0" fontId="19" fillId="0" borderId="0" xfId="0" applyFont="1" applyAlignment="1" applyProtection="1">
      <alignment horizontal="center" vertical="center"/>
      <protection hidden="1"/>
    </xf>
    <xf numFmtId="170" fontId="5" fillId="0" borderId="0" xfId="0" applyNumberFormat="1" applyFont="1" applyAlignment="1" applyProtection="1">
      <alignment horizontal="center" vertical="center"/>
      <protection hidden="1"/>
    </xf>
    <xf numFmtId="0" fontId="5" fillId="0" borderId="0" xfId="0" applyFont="1" applyAlignment="1" applyProtection="1">
      <alignment horizontal="center" vertical="center" shrinkToFit="1"/>
      <protection hidden="1"/>
    </xf>
    <xf numFmtId="171" fontId="5" fillId="0" borderId="0" xfId="0" applyNumberFormat="1" applyFont="1" applyAlignment="1" applyProtection="1">
      <alignment horizontal="center" vertical="center" shrinkToFit="1"/>
      <protection hidden="1"/>
    </xf>
    <xf numFmtId="168" fontId="5" fillId="0" borderId="0" xfId="0" applyNumberFormat="1" applyFont="1" applyAlignment="1" applyProtection="1">
      <alignment vertical="center" shrinkToFit="1"/>
      <protection hidden="1"/>
    </xf>
    <xf numFmtId="171" fontId="16" fillId="0" borderId="30" xfId="0" applyNumberFormat="1" applyFont="1" applyBorder="1" applyAlignment="1" applyProtection="1">
      <alignment horizontal="center" vertical="center" shrinkToFit="1"/>
      <protection hidden="1"/>
    </xf>
    <xf numFmtId="171" fontId="16" fillId="0" borderId="0" xfId="0" applyNumberFormat="1" applyFont="1" applyAlignment="1" applyProtection="1">
      <alignment horizontal="center" vertical="center" shrinkToFit="1"/>
      <protection hidden="1"/>
    </xf>
    <xf numFmtId="180" fontId="16" fillId="0" borderId="12" xfId="6" applyNumberFormat="1" applyFont="1" applyFill="1" applyBorder="1" applyAlignment="1" applyProtection="1">
      <alignment horizontal="center" vertical="center"/>
      <protection hidden="1"/>
    </xf>
    <xf numFmtId="10" fontId="16" fillId="0" borderId="12" xfId="0" applyNumberFormat="1" applyFont="1" applyBorder="1" applyAlignment="1">
      <alignment horizontal="center" vertical="center" shrinkToFit="1"/>
    </xf>
    <xf numFmtId="180" fontId="16" fillId="0" borderId="12" xfId="0" applyNumberFormat="1" applyFont="1" applyBorder="1" applyAlignment="1">
      <alignment horizontal="center" vertical="center" shrinkToFit="1"/>
    </xf>
    <xf numFmtId="171" fontId="16" fillId="0" borderId="1" xfId="0" applyNumberFormat="1" applyFont="1" applyBorder="1" applyAlignment="1" applyProtection="1">
      <alignment vertical="center" shrinkToFit="1"/>
      <protection hidden="1"/>
    </xf>
    <xf numFmtId="175" fontId="16" fillId="0" borderId="12" xfId="0" applyNumberFormat="1" applyFont="1" applyBorder="1" applyAlignment="1">
      <alignment horizontal="center" vertical="center" shrinkToFit="1"/>
    </xf>
    <xf numFmtId="175" fontId="16" fillId="0" borderId="1" xfId="0" applyNumberFormat="1" applyFont="1" applyBorder="1" applyAlignment="1">
      <alignment horizontal="center" vertical="center" shrinkToFit="1"/>
    </xf>
    <xf numFmtId="180" fontId="16" fillId="0" borderId="0" xfId="0" applyNumberFormat="1" applyFont="1" applyAlignment="1">
      <alignment vertical="center"/>
    </xf>
    <xf numFmtId="180" fontId="16" fillId="0" borderId="28" xfId="0" applyNumberFormat="1" applyFont="1" applyBorder="1" applyAlignment="1">
      <alignment vertical="center"/>
    </xf>
    <xf numFmtId="168" fontId="16" fillId="0" borderId="0" xfId="0" applyNumberFormat="1" applyFont="1" applyAlignment="1" applyProtection="1">
      <alignment vertical="center" shrinkToFit="1"/>
      <protection hidden="1"/>
    </xf>
    <xf numFmtId="171" fontId="16" fillId="0" borderId="28" xfId="0" applyNumberFormat="1" applyFont="1" applyBorder="1" applyAlignment="1" applyProtection="1">
      <alignment vertical="center" shrinkToFit="1"/>
      <protection hidden="1"/>
    </xf>
    <xf numFmtId="180" fontId="16" fillId="0" borderId="0" xfId="0" applyNumberFormat="1" applyFont="1" applyAlignment="1" applyProtection="1">
      <alignment vertical="center"/>
      <protection hidden="1"/>
    </xf>
    <xf numFmtId="180" fontId="16" fillId="0" borderId="28" xfId="0" applyNumberFormat="1" applyFont="1" applyBorder="1" applyAlignment="1" applyProtection="1">
      <alignment vertical="center"/>
      <protection hidden="1"/>
    </xf>
    <xf numFmtId="0" fontId="16" fillId="0" borderId="0" xfId="0" applyFont="1" applyAlignment="1" applyProtection="1">
      <alignment vertical="center"/>
      <protection hidden="1"/>
    </xf>
    <xf numFmtId="0" fontId="16" fillId="0" borderId="28" xfId="0" applyFont="1" applyBorder="1" applyAlignment="1" applyProtection="1">
      <alignment vertical="center"/>
      <protection hidden="1"/>
    </xf>
    <xf numFmtId="0" fontId="16" fillId="0" borderId="0" xfId="0" applyFont="1" applyAlignment="1" applyProtection="1">
      <alignment vertical="center" shrinkToFit="1"/>
      <protection hidden="1"/>
    </xf>
    <xf numFmtId="0" fontId="16" fillId="0" borderId="28" xfId="0" applyFont="1" applyBorder="1" applyAlignment="1" applyProtection="1">
      <alignment vertical="center" shrinkToFit="1"/>
      <protection hidden="1"/>
    </xf>
    <xf numFmtId="175" fontId="16" fillId="0" borderId="1" xfId="0" applyNumberFormat="1" applyFont="1" applyBorder="1" applyAlignment="1">
      <alignment vertical="center" shrinkToFit="1"/>
    </xf>
    <xf numFmtId="175" fontId="16" fillId="0" borderId="0" xfId="0" applyNumberFormat="1" applyFont="1" applyAlignment="1" applyProtection="1">
      <alignment vertical="center"/>
      <protection hidden="1"/>
    </xf>
    <xf numFmtId="175" fontId="16" fillId="0" borderId="0" xfId="0" applyNumberFormat="1" applyFont="1" applyAlignment="1">
      <alignment vertical="center" shrinkToFit="1"/>
    </xf>
    <xf numFmtId="0" fontId="48" fillId="21" borderId="12" xfId="0" applyFont="1" applyFill="1" applyBorder="1" applyAlignment="1" applyProtection="1">
      <alignment vertical="center" shrinkToFit="1"/>
      <protection hidden="1"/>
    </xf>
    <xf numFmtId="0" fontId="48" fillId="21" borderId="30" xfId="0" applyFont="1" applyFill="1" applyBorder="1" applyAlignment="1" applyProtection="1">
      <alignment vertical="center" shrinkToFit="1"/>
      <protection hidden="1"/>
    </xf>
    <xf numFmtId="0" fontId="48" fillId="21" borderId="0" xfId="0" applyFont="1" applyFill="1" applyAlignment="1" applyProtection="1">
      <alignment vertical="center" shrinkToFit="1"/>
      <protection hidden="1"/>
    </xf>
    <xf numFmtId="0" fontId="48" fillId="21" borderId="1" xfId="0" applyFont="1" applyFill="1" applyBorder="1" applyAlignment="1" applyProtection="1">
      <alignment vertical="center" shrinkToFit="1"/>
      <protection hidden="1"/>
    </xf>
    <xf numFmtId="164" fontId="48" fillId="21" borderId="72" xfId="6" applyFont="1" applyFill="1" applyBorder="1" applyAlignment="1" applyProtection="1">
      <alignment horizontal="center" vertical="center"/>
      <protection hidden="1"/>
    </xf>
    <xf numFmtId="172" fontId="48" fillId="21" borderId="72" xfId="0" applyNumberFormat="1" applyFont="1" applyFill="1" applyBorder="1" applyAlignment="1">
      <alignment vertical="center" shrinkToFit="1"/>
    </xf>
    <xf numFmtId="180" fontId="48" fillId="21" borderId="73" xfId="6" applyNumberFormat="1" applyFont="1" applyFill="1" applyBorder="1" applyAlignment="1" applyProtection="1">
      <alignment horizontal="center" vertical="center" shrinkToFit="1"/>
    </xf>
    <xf numFmtId="2" fontId="24" fillId="0" borderId="0" xfId="0" applyNumberFormat="1" applyFont="1" applyAlignment="1" applyProtection="1">
      <alignment horizontal="center" vertical="center"/>
      <protection hidden="1"/>
    </xf>
    <xf numFmtId="0" fontId="5" fillId="0" borderId="0" xfId="0" applyFont="1" applyAlignment="1" applyProtection="1">
      <alignment horizontal="center" vertical="center" wrapText="1"/>
      <protection hidden="1"/>
    </xf>
    <xf numFmtId="170" fontId="5" fillId="0" borderId="0" xfId="0" applyNumberFormat="1" applyFont="1" applyAlignment="1" applyProtection="1">
      <alignment vertical="center" shrinkToFit="1"/>
      <protection hidden="1"/>
    </xf>
    <xf numFmtId="0" fontId="18" fillId="0" borderId="0" xfId="0" applyFont="1" applyAlignment="1" applyProtection="1">
      <alignment vertical="center" wrapText="1"/>
      <protection hidden="1"/>
    </xf>
    <xf numFmtId="0" fontId="18" fillId="0" borderId="0" xfId="0" applyFont="1" applyAlignment="1" applyProtection="1">
      <alignment vertical="center" shrinkToFit="1"/>
      <protection hidden="1"/>
    </xf>
    <xf numFmtId="0" fontId="6" fillId="0" borderId="55" xfId="0" applyFont="1" applyBorder="1" applyAlignment="1" applyProtection="1">
      <alignment vertical="center" shrinkToFit="1"/>
      <protection hidden="1"/>
    </xf>
    <xf numFmtId="0" fontId="6" fillId="0" borderId="0" xfId="0" applyFont="1" applyAlignment="1" applyProtection="1">
      <alignment vertical="center" shrinkToFit="1"/>
      <protection hidden="1"/>
    </xf>
    <xf numFmtId="0" fontId="18" fillId="0" borderId="28" xfId="0" applyFont="1" applyBorder="1" applyAlignment="1" applyProtection="1">
      <alignment vertical="center" shrinkToFit="1"/>
      <protection hidden="1"/>
    </xf>
    <xf numFmtId="0" fontId="18" fillId="0" borderId="55" xfId="0" applyFont="1" applyBorder="1" applyAlignment="1" applyProtection="1">
      <alignment vertical="center" shrinkToFit="1"/>
      <protection hidden="1"/>
    </xf>
    <xf numFmtId="0" fontId="5" fillId="0" borderId="69" xfId="0" applyFont="1" applyBorder="1" applyAlignment="1" applyProtection="1">
      <alignment vertical="center"/>
      <protection hidden="1"/>
    </xf>
    <xf numFmtId="0" fontId="9" fillId="0" borderId="74" xfId="0" applyFont="1" applyBorder="1" applyAlignment="1" applyProtection="1">
      <alignment vertical="center"/>
      <protection hidden="1"/>
    </xf>
    <xf numFmtId="0" fontId="9" fillId="0" borderId="75" xfId="0" applyFont="1" applyBorder="1" applyAlignment="1" applyProtection="1">
      <alignment vertical="center"/>
      <protection hidden="1"/>
    </xf>
    <xf numFmtId="0" fontId="5" fillId="0" borderId="0" xfId="0" applyFont="1" applyAlignment="1" applyProtection="1">
      <alignment horizontal="right" vertical="center"/>
      <protection hidden="1"/>
    </xf>
    <xf numFmtId="0" fontId="18" fillId="0" borderId="19" xfId="0" applyFont="1" applyBorder="1" applyAlignment="1" applyProtection="1">
      <alignment vertical="center"/>
      <protection hidden="1"/>
    </xf>
    <xf numFmtId="0" fontId="18" fillId="0" borderId="20" xfId="0" applyFont="1" applyBorder="1" applyAlignment="1" applyProtection="1">
      <alignment vertical="center"/>
      <protection hidden="1"/>
    </xf>
    <xf numFmtId="2" fontId="5" fillId="0" borderId="0" xfId="0" applyNumberFormat="1" applyFont="1" applyAlignment="1" applyProtection="1">
      <alignment horizontal="center" vertical="center" shrinkToFit="1"/>
      <protection hidden="1"/>
    </xf>
    <xf numFmtId="0" fontId="95" fillId="0" borderId="69" xfId="0" applyFont="1" applyBorder="1" applyAlignment="1" applyProtection="1">
      <alignment vertical="center" shrinkToFit="1"/>
      <protection hidden="1"/>
    </xf>
    <xf numFmtId="2" fontId="95" fillId="0" borderId="0" xfId="0" applyNumberFormat="1" applyFont="1" applyAlignment="1" applyProtection="1">
      <alignment horizontal="center" vertical="center" shrinkToFit="1"/>
      <protection hidden="1"/>
    </xf>
    <xf numFmtId="0" fontId="90" fillId="0" borderId="0" xfId="0" applyFont="1" applyAlignment="1" applyProtection="1">
      <alignment vertical="center"/>
      <protection hidden="1"/>
    </xf>
    <xf numFmtId="2" fontId="90" fillId="0" borderId="0" xfId="0" applyNumberFormat="1" applyFont="1" applyAlignment="1" applyProtection="1">
      <alignment horizontal="center" vertical="center"/>
      <protection hidden="1"/>
    </xf>
    <xf numFmtId="0" fontId="90" fillId="0" borderId="0" xfId="0" applyFont="1" applyAlignment="1" applyProtection="1">
      <alignment horizontal="center" vertical="center"/>
      <protection hidden="1"/>
    </xf>
    <xf numFmtId="0" fontId="22" fillId="13" borderId="26" xfId="0" applyFont="1" applyFill="1" applyBorder="1" applyAlignment="1" applyProtection="1">
      <alignment horizontal="center" vertical="center" wrapText="1" shrinkToFit="1"/>
      <protection hidden="1"/>
    </xf>
    <xf numFmtId="0" fontId="39" fillId="0" borderId="0" xfId="0" applyFont="1" applyProtection="1">
      <protection hidden="1"/>
    </xf>
    <xf numFmtId="180" fontId="39" fillId="0" borderId="0" xfId="7" applyNumberFormat="1" applyFont="1" applyAlignment="1">
      <alignment horizontal="center" vertical="center"/>
    </xf>
    <xf numFmtId="186" fontId="39" fillId="0" borderId="0" xfId="7" applyNumberFormat="1" applyFont="1" applyAlignment="1" applyProtection="1">
      <alignment horizontal="left" vertical="center"/>
      <protection hidden="1"/>
    </xf>
    <xf numFmtId="181" fontId="39" fillId="0" borderId="0" xfId="8" applyFont="1" applyAlignment="1" applyProtection="1">
      <alignment horizontal="center" vertical="center"/>
      <protection hidden="1"/>
    </xf>
    <xf numFmtId="0" fontId="5" fillId="0" borderId="27" xfId="0" applyFont="1" applyBorder="1" applyAlignment="1" applyProtection="1">
      <alignment vertical="center"/>
      <protection hidden="1"/>
    </xf>
    <xf numFmtId="0" fontId="95" fillId="0" borderId="0" xfId="0" applyFont="1" applyAlignment="1" applyProtection="1">
      <alignment vertical="center" shrinkToFit="1"/>
      <protection hidden="1"/>
    </xf>
    <xf numFmtId="0" fontId="27" fillId="0" borderId="0" xfId="0" applyFont="1" applyAlignment="1" applyProtection="1">
      <alignment horizontal="left" vertical="center"/>
      <protection hidden="1"/>
    </xf>
    <xf numFmtId="0" fontId="48" fillId="0" borderId="0" xfId="16" applyFont="1" applyAlignment="1" applyProtection="1">
      <alignment horizontal="left" vertical="center"/>
      <protection hidden="1"/>
    </xf>
    <xf numFmtId="0" fontId="48" fillId="0" borderId="0" xfId="16" applyFont="1" applyAlignment="1" applyProtection="1">
      <alignment vertical="center"/>
      <protection hidden="1"/>
    </xf>
    <xf numFmtId="0" fontId="48" fillId="6" borderId="0" xfId="16" applyFont="1" applyFill="1" applyAlignment="1" applyProtection="1">
      <alignment vertical="center"/>
      <protection hidden="1"/>
    </xf>
    <xf numFmtId="0" fontId="5" fillId="0" borderId="23" xfId="0" applyFont="1" applyBorder="1" applyAlignment="1" applyProtection="1">
      <alignment vertical="center"/>
      <protection hidden="1"/>
    </xf>
    <xf numFmtId="0" fontId="5" fillId="0" borderId="23" xfId="0" applyFont="1" applyBorder="1" applyAlignment="1" applyProtection="1">
      <alignment vertical="center" shrinkToFit="1"/>
      <protection hidden="1"/>
    </xf>
    <xf numFmtId="0" fontId="67" fillId="0" borderId="74" xfId="0" applyFont="1" applyBorder="1" applyAlignment="1" applyProtection="1">
      <alignment vertical="center"/>
      <protection hidden="1"/>
    </xf>
    <xf numFmtId="0" fontId="34" fillId="0" borderId="75" xfId="0" applyFont="1" applyBorder="1" applyAlignment="1" applyProtection="1">
      <alignment vertical="center"/>
      <protection hidden="1"/>
    </xf>
    <xf numFmtId="0" fontId="5" fillId="0" borderId="75" xfId="0" applyFont="1" applyBorder="1" applyAlignment="1" applyProtection="1">
      <alignment vertical="center"/>
      <protection hidden="1"/>
    </xf>
    <xf numFmtId="180" fontId="34" fillId="0" borderId="75" xfId="6" applyNumberFormat="1" applyFont="1" applyFill="1" applyBorder="1" applyAlignment="1" applyProtection="1">
      <alignment vertical="center"/>
      <protection hidden="1"/>
    </xf>
    <xf numFmtId="0" fontId="5" fillId="0" borderId="77" xfId="0" applyFont="1" applyBorder="1" applyAlignment="1" applyProtection="1">
      <alignment vertical="center"/>
      <protection hidden="1"/>
    </xf>
    <xf numFmtId="0" fontId="4" fillId="0" borderId="71" xfId="0" applyFont="1" applyBorder="1" applyAlignment="1" applyProtection="1">
      <alignment vertical="center"/>
      <protection hidden="1"/>
    </xf>
    <xf numFmtId="0" fontId="4" fillId="0" borderId="27" xfId="0" applyFont="1" applyBorder="1" applyAlignment="1" applyProtection="1">
      <alignment vertical="center"/>
      <protection hidden="1"/>
    </xf>
    <xf numFmtId="0" fontId="4" fillId="0" borderId="32" xfId="3" applyFont="1" applyBorder="1" applyAlignment="1" applyProtection="1">
      <alignment horizontal="center" vertical="center"/>
      <protection hidden="1"/>
    </xf>
    <xf numFmtId="0" fontId="4" fillId="0" borderId="0" xfId="3" applyFont="1" applyAlignment="1" applyProtection="1">
      <alignment horizontal="center" vertical="center"/>
      <protection hidden="1"/>
    </xf>
    <xf numFmtId="0" fontId="6" fillId="0" borderId="0" xfId="0" applyFont="1" applyAlignment="1" applyProtection="1">
      <alignment vertical="center"/>
      <protection hidden="1"/>
    </xf>
    <xf numFmtId="0" fontId="6" fillId="0" borderId="28" xfId="0" applyFont="1" applyBorder="1" applyAlignment="1" applyProtection="1">
      <alignment vertical="center"/>
      <protection hidden="1"/>
    </xf>
    <xf numFmtId="0" fontId="8" fillId="0" borderId="0" xfId="3" applyFont="1" applyAlignment="1" applyProtection="1">
      <alignment horizontal="center" vertical="center"/>
      <protection hidden="1"/>
    </xf>
    <xf numFmtId="14" fontId="9" fillId="0" borderId="0" xfId="0" applyNumberFormat="1" applyFont="1" applyAlignment="1" applyProtection="1">
      <alignment horizontal="center" vertical="center"/>
      <protection hidden="1"/>
    </xf>
    <xf numFmtId="14" fontId="6" fillId="0" borderId="0" xfId="0" applyNumberFormat="1" applyFont="1" applyAlignment="1" applyProtection="1">
      <alignment horizontal="center" vertical="center"/>
      <protection hidden="1"/>
    </xf>
    <xf numFmtId="0" fontId="10" fillId="0" borderId="0" xfId="0" applyFont="1" applyAlignment="1" applyProtection="1">
      <alignment horizontal="center" vertical="center"/>
      <protection hidden="1"/>
    </xf>
    <xf numFmtId="0" fontId="10" fillId="0" borderId="28" xfId="0" applyFont="1" applyBorder="1" applyAlignment="1" applyProtection="1">
      <alignment horizontal="center" vertical="center"/>
      <protection hidden="1"/>
    </xf>
    <xf numFmtId="0" fontId="11" fillId="0" borderId="0" xfId="3" applyFont="1" applyAlignment="1" applyProtection="1">
      <alignment horizontal="center" vertical="center"/>
      <protection hidden="1"/>
    </xf>
    <xf numFmtId="0" fontId="11" fillId="0" borderId="28" xfId="3" applyFont="1" applyBorder="1" applyAlignment="1" applyProtection="1">
      <alignment horizontal="center" vertical="center"/>
      <protection hidden="1"/>
    </xf>
    <xf numFmtId="0" fontId="14" fillId="0" borderId="69" xfId="3" applyFont="1" applyBorder="1" applyAlignment="1" applyProtection="1">
      <alignment horizontal="left" vertical="center"/>
      <protection hidden="1"/>
    </xf>
    <xf numFmtId="0" fontId="20" fillId="0" borderId="0" xfId="3" applyFont="1" applyAlignment="1" applyProtection="1">
      <alignment horizontal="center" vertical="center"/>
      <protection hidden="1"/>
    </xf>
    <xf numFmtId="0" fontId="14" fillId="0" borderId="81" xfId="3" applyFont="1" applyBorder="1" applyAlignment="1" applyProtection="1">
      <alignment horizontal="right" vertical="center"/>
      <protection hidden="1"/>
    </xf>
    <xf numFmtId="0" fontId="15" fillId="0" borderId="81" xfId="3" applyFont="1" applyBorder="1" applyAlignment="1" applyProtection="1">
      <alignment horizontal="center" vertical="center"/>
      <protection hidden="1"/>
    </xf>
    <xf numFmtId="0" fontId="14" fillId="0" borderId="28" xfId="3" applyFont="1" applyBorder="1" applyAlignment="1" applyProtection="1">
      <alignment horizontal="left" vertical="center"/>
      <protection hidden="1"/>
    </xf>
    <xf numFmtId="0" fontId="6" fillId="0" borderId="0" xfId="0" applyFont="1" applyAlignment="1" applyProtection="1">
      <alignment horizontal="center" vertical="center"/>
      <protection hidden="1"/>
    </xf>
    <xf numFmtId="49" fontId="14" fillId="0" borderId="0" xfId="3" applyNumberFormat="1" applyFont="1" applyAlignment="1" applyProtection="1">
      <alignment horizontal="left" vertical="center"/>
      <protection hidden="1"/>
    </xf>
    <xf numFmtId="49" fontId="14" fillId="0" borderId="0" xfId="3" applyNumberFormat="1" applyFont="1" applyAlignment="1" applyProtection="1">
      <alignment horizontal="right" vertical="center"/>
      <protection hidden="1"/>
    </xf>
    <xf numFmtId="0" fontId="18" fillId="0" borderId="0" xfId="0" applyFont="1" applyAlignment="1" applyProtection="1">
      <alignment horizontal="left" vertical="center"/>
      <protection hidden="1"/>
    </xf>
    <xf numFmtId="0" fontId="18" fillId="0" borderId="28" xfId="0" applyFont="1" applyBorder="1" applyAlignment="1" applyProtection="1">
      <alignment horizontal="left" vertical="center"/>
      <protection hidden="1"/>
    </xf>
    <xf numFmtId="0" fontId="18" fillId="0" borderId="69" xfId="0" applyFont="1" applyBorder="1" applyAlignment="1" applyProtection="1">
      <alignment vertical="center"/>
      <protection hidden="1"/>
    </xf>
    <xf numFmtId="49" fontId="18" fillId="0" borderId="0" xfId="0" applyNumberFormat="1" applyFont="1" applyAlignment="1" applyProtection="1">
      <alignment vertical="center"/>
      <protection hidden="1"/>
    </xf>
    <xf numFmtId="167" fontId="14" fillId="0" borderId="0" xfId="0" applyNumberFormat="1" applyFont="1" applyAlignment="1" applyProtection="1">
      <alignment horizontal="right" vertical="center"/>
      <protection hidden="1"/>
    </xf>
    <xf numFmtId="0" fontId="17" fillId="0" borderId="0" xfId="0" applyFont="1" applyAlignment="1" applyProtection="1">
      <alignment horizontal="left" vertical="center"/>
      <protection hidden="1"/>
    </xf>
    <xf numFmtId="0" fontId="18" fillId="0" borderId="70" xfId="0" applyFont="1" applyBorder="1" applyAlignment="1" applyProtection="1">
      <alignment horizontal="left" vertical="center"/>
      <protection hidden="1"/>
    </xf>
    <xf numFmtId="0" fontId="20" fillId="0" borderId="0" xfId="3" applyFont="1" applyAlignment="1" applyProtection="1">
      <alignment vertical="center"/>
      <protection hidden="1"/>
    </xf>
    <xf numFmtId="0" fontId="20" fillId="0" borderId="0" xfId="3" applyFont="1" applyAlignment="1" applyProtection="1">
      <alignment horizontal="left" vertical="center"/>
      <protection hidden="1"/>
    </xf>
    <xf numFmtId="0" fontId="11" fillId="0" borderId="0" xfId="3" applyFont="1" applyAlignment="1" applyProtection="1">
      <alignment vertical="center"/>
      <protection hidden="1"/>
    </xf>
    <xf numFmtId="0" fontId="11" fillId="0" borderId="0" xfId="3" applyFont="1" applyAlignment="1" applyProtection="1">
      <alignment horizontal="left" vertical="center"/>
      <protection hidden="1"/>
    </xf>
    <xf numFmtId="0" fontId="14" fillId="0" borderId="70" xfId="3" applyFont="1" applyBorder="1" applyAlignment="1" applyProtection="1">
      <alignment horizontal="left" vertical="center"/>
      <protection hidden="1"/>
    </xf>
    <xf numFmtId="1" fontId="14" fillId="0" borderId="0" xfId="3" applyNumberFormat="1" applyFont="1" applyAlignment="1" applyProtection="1">
      <alignment horizontal="left" vertical="center"/>
      <protection hidden="1"/>
    </xf>
    <xf numFmtId="166" fontId="11" fillId="0" borderId="0" xfId="3" applyNumberFormat="1" applyFont="1" applyAlignment="1" applyProtection="1">
      <alignment horizontal="center" vertical="center"/>
      <protection hidden="1"/>
    </xf>
    <xf numFmtId="166" fontId="15" fillId="0" borderId="0" xfId="3" applyNumberFormat="1" applyFont="1" applyAlignment="1" applyProtection="1">
      <alignment horizontal="center" vertical="center"/>
      <protection hidden="1"/>
    </xf>
    <xf numFmtId="166" fontId="14" fillId="0" borderId="70" xfId="3" applyNumberFormat="1" applyFont="1" applyBorder="1" applyAlignment="1" applyProtection="1">
      <alignment horizontal="center" vertical="center"/>
      <protection hidden="1"/>
    </xf>
    <xf numFmtId="166" fontId="15" fillId="0" borderId="0" xfId="3" applyNumberFormat="1" applyFont="1" applyAlignment="1" applyProtection="1">
      <alignment horizontal="left" vertical="center"/>
      <protection hidden="1"/>
    </xf>
    <xf numFmtId="0" fontId="9" fillId="0" borderId="84" xfId="0" applyFont="1" applyBorder="1" applyAlignment="1" applyProtection="1">
      <alignment vertical="center"/>
      <protection hidden="1"/>
    </xf>
    <xf numFmtId="0" fontId="9" fillId="0" borderId="81" xfId="0" applyFont="1" applyBorder="1" applyAlignment="1" applyProtection="1">
      <alignment vertical="center"/>
      <protection hidden="1"/>
    </xf>
    <xf numFmtId="14" fontId="8" fillId="0" borderId="0" xfId="3" applyNumberFormat="1" applyFont="1" applyAlignment="1" applyProtection="1">
      <alignment vertical="center"/>
      <protection hidden="1"/>
    </xf>
    <xf numFmtId="165" fontId="8" fillId="0" borderId="0" xfId="3" applyNumberFormat="1" applyFont="1" applyAlignment="1" applyProtection="1">
      <alignment vertical="center"/>
      <protection hidden="1"/>
    </xf>
    <xf numFmtId="0" fontId="8" fillId="0" borderId="0" xfId="3" applyFont="1" applyAlignment="1" applyProtection="1">
      <alignment horizontal="left" vertical="center"/>
      <protection hidden="1"/>
    </xf>
    <xf numFmtId="0" fontId="8" fillId="0" borderId="0" xfId="3" applyFont="1" applyAlignment="1" applyProtection="1">
      <alignment vertical="center"/>
      <protection hidden="1"/>
    </xf>
    <xf numFmtId="166" fontId="8" fillId="0" borderId="0" xfId="3" applyNumberFormat="1" applyFont="1" applyAlignment="1" applyProtection="1">
      <alignment horizontal="center" vertical="center"/>
      <protection hidden="1"/>
    </xf>
    <xf numFmtId="166" fontId="8" fillId="0" borderId="70" xfId="3" applyNumberFormat="1" applyFont="1" applyBorder="1" applyAlignment="1" applyProtection="1">
      <alignment horizontal="center" vertical="center"/>
      <protection hidden="1"/>
    </xf>
    <xf numFmtId="0" fontId="14" fillId="0" borderId="0" xfId="3" applyFont="1" applyAlignment="1" applyProtection="1">
      <alignment horizontal="center" vertical="center"/>
      <protection hidden="1"/>
    </xf>
    <xf numFmtId="0" fontId="8" fillId="0" borderId="69" xfId="3" applyFont="1" applyBorder="1" applyAlignment="1" applyProtection="1">
      <alignment horizontal="left" vertical="center"/>
      <protection hidden="1"/>
    </xf>
    <xf numFmtId="0" fontId="47" fillId="0" borderId="0" xfId="3" applyFont="1" applyAlignment="1" applyProtection="1">
      <alignment horizontal="left" vertical="center"/>
      <protection hidden="1"/>
    </xf>
    <xf numFmtId="0" fontId="14" fillId="0" borderId="69" xfId="3" applyFont="1" applyBorder="1" applyAlignment="1" applyProtection="1">
      <alignment horizontal="center" vertical="center"/>
      <protection hidden="1"/>
    </xf>
    <xf numFmtId="0" fontId="5" fillId="0" borderId="70" xfId="0" applyFont="1" applyBorder="1" applyAlignment="1" applyProtection="1">
      <alignment vertical="center"/>
      <protection hidden="1"/>
    </xf>
    <xf numFmtId="0" fontId="19" fillId="0" borderId="69" xfId="0" applyFont="1" applyBorder="1" applyAlignment="1" applyProtection="1">
      <alignment vertical="center"/>
      <protection hidden="1"/>
    </xf>
    <xf numFmtId="0" fontId="19" fillId="0" borderId="70" xfId="0" applyFont="1" applyBorder="1" applyAlignment="1" applyProtection="1">
      <alignment vertical="center"/>
      <protection hidden="1"/>
    </xf>
    <xf numFmtId="168" fontId="18" fillId="0" borderId="0" xfId="0" applyNumberFormat="1" applyFont="1" applyAlignment="1" applyProtection="1">
      <alignment vertical="center"/>
      <protection hidden="1"/>
    </xf>
    <xf numFmtId="168" fontId="6" fillId="0" borderId="70" xfId="0" applyNumberFormat="1" applyFont="1" applyBorder="1" applyAlignment="1" applyProtection="1">
      <alignment vertical="center"/>
      <protection hidden="1"/>
    </xf>
    <xf numFmtId="0" fontId="18" fillId="0" borderId="0" xfId="0" applyFont="1" applyAlignment="1" applyProtection="1">
      <alignment horizontal="right" vertical="center"/>
      <protection hidden="1"/>
    </xf>
    <xf numFmtId="0" fontId="18" fillId="0" borderId="70" xfId="0" applyFont="1" applyBorder="1" applyAlignment="1" applyProtection="1">
      <alignment vertical="center"/>
      <protection hidden="1"/>
    </xf>
    <xf numFmtId="0" fontId="5" fillId="0" borderId="87" xfId="0" applyFont="1" applyBorder="1" applyAlignment="1" applyProtection="1">
      <alignment vertical="center"/>
      <protection hidden="1"/>
    </xf>
    <xf numFmtId="0" fontId="5" fillId="0" borderId="88" xfId="0" applyFont="1" applyBorder="1" applyAlignment="1" applyProtection="1">
      <alignment vertical="center"/>
      <protection hidden="1"/>
    </xf>
    <xf numFmtId="0" fontId="21" fillId="0" borderId="69" xfId="0" applyFont="1" applyBorder="1" applyAlignment="1" applyProtection="1">
      <alignment vertical="center"/>
      <protection hidden="1"/>
    </xf>
    <xf numFmtId="0" fontId="21" fillId="0" borderId="0" xfId="0" applyFont="1" applyAlignment="1" applyProtection="1">
      <alignment vertical="center"/>
      <protection hidden="1"/>
    </xf>
    <xf numFmtId="0" fontId="22" fillId="13" borderId="92" xfId="0" applyFont="1" applyFill="1" applyBorder="1" applyAlignment="1" applyProtection="1">
      <alignment horizontal="center" vertical="center" wrapText="1" shrinkToFit="1"/>
      <protection hidden="1"/>
    </xf>
    <xf numFmtId="0" fontId="5" fillId="0" borderId="81" xfId="0" applyFont="1" applyBorder="1" applyAlignment="1" applyProtection="1">
      <alignment vertical="center"/>
      <protection hidden="1"/>
    </xf>
    <xf numFmtId="0" fontId="5" fillId="0" borderId="92" xfId="0" applyFont="1" applyBorder="1" applyAlignment="1" applyProtection="1">
      <alignment vertical="center"/>
      <protection hidden="1"/>
    </xf>
    <xf numFmtId="0" fontId="22" fillId="0" borderId="81" xfId="0" applyFont="1" applyBorder="1" applyAlignment="1" applyProtection="1">
      <alignment vertical="center"/>
      <protection hidden="1"/>
    </xf>
    <xf numFmtId="0" fontId="22" fillId="0" borderId="82" xfId="0" applyFont="1" applyBorder="1" applyAlignment="1" applyProtection="1">
      <alignment horizontal="center" vertical="center"/>
      <protection hidden="1"/>
    </xf>
    <xf numFmtId="171" fontId="5" fillId="0" borderId="0" xfId="0" applyNumberFormat="1" applyFont="1" applyAlignment="1" applyProtection="1">
      <alignment vertical="center" shrinkToFit="1"/>
      <protection hidden="1"/>
    </xf>
    <xf numFmtId="0" fontId="5" fillId="0" borderId="69" xfId="0" applyFont="1" applyBorder="1" applyAlignment="1">
      <alignment vertical="center"/>
    </xf>
    <xf numFmtId="0" fontId="15" fillId="0" borderId="69" xfId="0" applyFont="1" applyBorder="1" applyAlignment="1" applyProtection="1">
      <alignment vertical="center"/>
      <protection hidden="1"/>
    </xf>
    <xf numFmtId="0" fontId="15" fillId="0" borderId="0" xfId="0" applyFont="1" applyAlignment="1" applyProtection="1">
      <alignment vertical="center"/>
      <protection hidden="1"/>
    </xf>
    <xf numFmtId="0" fontId="15" fillId="0" borderId="0" xfId="0" applyFont="1" applyAlignment="1" applyProtection="1">
      <alignment vertical="center" shrinkToFit="1"/>
      <protection hidden="1"/>
    </xf>
    <xf numFmtId="0" fontId="5" fillId="0" borderId="0" xfId="3" applyFont="1" applyAlignment="1" applyProtection="1">
      <alignment vertical="center"/>
      <protection hidden="1"/>
    </xf>
    <xf numFmtId="0" fontId="13" fillId="0" borderId="69" xfId="0" applyFont="1" applyBorder="1" applyAlignment="1" applyProtection="1">
      <alignment vertical="center"/>
      <protection hidden="1"/>
    </xf>
    <xf numFmtId="180" fontId="16" fillId="0" borderId="95" xfId="6" applyNumberFormat="1" applyFont="1" applyFill="1" applyBorder="1" applyAlignment="1" applyProtection="1">
      <alignment horizontal="center" vertical="center"/>
      <protection hidden="1"/>
    </xf>
    <xf numFmtId="180" fontId="16" fillId="0" borderId="69" xfId="0" applyNumberFormat="1" applyFont="1" applyBorder="1" applyAlignment="1">
      <alignment vertical="center"/>
    </xf>
    <xf numFmtId="175" fontId="16" fillId="0" borderId="0" xfId="0" applyNumberFormat="1" applyFont="1" applyAlignment="1">
      <alignment vertical="center"/>
    </xf>
    <xf numFmtId="171" fontId="16" fillId="0" borderId="69" xfId="0" applyNumberFormat="1" applyFont="1" applyBorder="1" applyAlignment="1" applyProtection="1">
      <alignment horizontal="center" vertical="center" shrinkToFit="1"/>
      <protection hidden="1"/>
    </xf>
    <xf numFmtId="180" fontId="16" fillId="0" borderId="69" xfId="0" applyNumberFormat="1" applyFont="1" applyBorder="1" applyAlignment="1" applyProtection="1">
      <alignment vertical="center"/>
      <protection hidden="1"/>
    </xf>
    <xf numFmtId="0" fontId="16" fillId="0" borderId="69" xfId="0" applyFont="1" applyBorder="1" applyAlignment="1" applyProtection="1">
      <alignment vertical="center"/>
      <protection hidden="1"/>
    </xf>
    <xf numFmtId="0" fontId="16" fillId="0" borderId="69" xfId="0" applyFont="1" applyBorder="1" applyAlignment="1" applyProtection="1">
      <alignment vertical="center" shrinkToFit="1"/>
      <protection hidden="1"/>
    </xf>
    <xf numFmtId="180" fontId="16" fillId="0" borderId="95" xfId="0" applyNumberFormat="1" applyFont="1" applyBorder="1" applyAlignment="1" applyProtection="1">
      <alignment vertical="center"/>
      <protection hidden="1"/>
    </xf>
    <xf numFmtId="0" fontId="24" fillId="0" borderId="0" xfId="0" applyFont="1" applyAlignment="1" applyProtection="1">
      <alignment vertical="center"/>
      <protection hidden="1"/>
    </xf>
    <xf numFmtId="0" fontId="34" fillId="0" borderId="69" xfId="0" applyFont="1" applyBorder="1" applyAlignment="1" applyProtection="1">
      <alignment vertical="center"/>
      <protection hidden="1"/>
    </xf>
    <xf numFmtId="0" fontId="34" fillId="0" borderId="0" xfId="0" applyFont="1" applyAlignment="1" applyProtection="1">
      <alignment vertical="center"/>
      <protection hidden="1"/>
    </xf>
    <xf numFmtId="0" fontId="48" fillId="21" borderId="0" xfId="0" applyFont="1" applyFill="1" applyAlignment="1" applyProtection="1">
      <alignment vertical="center"/>
      <protection hidden="1"/>
    </xf>
    <xf numFmtId="0" fontId="53" fillId="0" borderId="69" xfId="0" applyFont="1" applyBorder="1" applyAlignment="1">
      <alignment vertical="center"/>
    </xf>
    <xf numFmtId="0" fontId="47" fillId="0" borderId="0" xfId="0" applyFont="1" applyAlignment="1" applyProtection="1">
      <alignment vertical="center"/>
      <protection hidden="1"/>
    </xf>
    <xf numFmtId="0" fontId="47" fillId="0" borderId="69" xfId="0" applyFont="1" applyBorder="1" applyAlignment="1" applyProtection="1">
      <alignment vertical="center"/>
      <protection hidden="1"/>
    </xf>
    <xf numFmtId="0" fontId="25" fillId="0" borderId="0" xfId="0" applyFont="1" applyAlignment="1" applyProtection="1">
      <alignment vertical="center"/>
      <protection hidden="1"/>
    </xf>
    <xf numFmtId="0" fontId="22" fillId="0" borderId="0" xfId="0" applyFont="1" applyAlignment="1" applyProtection="1">
      <alignment vertical="center" shrinkToFit="1"/>
      <protection hidden="1"/>
    </xf>
    <xf numFmtId="0" fontId="19" fillId="0" borderId="90" xfId="0" applyFont="1" applyBorder="1" applyAlignment="1" applyProtection="1">
      <alignment vertical="center" shrinkToFit="1"/>
      <protection hidden="1"/>
    </xf>
    <xf numFmtId="0" fontId="19" fillId="0" borderId="89" xfId="0" applyFont="1" applyBorder="1" applyAlignment="1" applyProtection="1">
      <alignment vertical="center" shrinkToFit="1"/>
      <protection hidden="1"/>
    </xf>
    <xf numFmtId="0" fontId="19" fillId="0" borderId="99" xfId="0" applyFont="1" applyBorder="1" applyAlignment="1" applyProtection="1">
      <alignment vertical="center" shrinkToFit="1"/>
      <protection hidden="1"/>
    </xf>
    <xf numFmtId="0" fontId="19" fillId="0" borderId="100" xfId="0" applyFont="1" applyBorder="1" applyAlignment="1" applyProtection="1">
      <alignment vertical="center" shrinkToFit="1"/>
      <protection hidden="1"/>
    </xf>
    <xf numFmtId="0" fontId="8" fillId="0" borderId="0" xfId="0" applyFont="1" applyAlignment="1" applyProtection="1">
      <alignment vertical="center"/>
      <protection hidden="1"/>
    </xf>
    <xf numFmtId="0" fontId="48" fillId="0" borderId="0" xfId="0" applyFont="1" applyAlignment="1" applyProtection="1">
      <alignment vertical="center"/>
      <protection hidden="1"/>
    </xf>
    <xf numFmtId="175" fontId="9" fillId="0" borderId="0" xfId="0" applyNumberFormat="1" applyFont="1" applyAlignment="1" applyProtection="1">
      <alignment vertical="center"/>
      <protection hidden="1"/>
    </xf>
    <xf numFmtId="0" fontId="18" fillId="21" borderId="0" xfId="0" applyFont="1" applyFill="1" applyAlignment="1" applyProtection="1">
      <alignment vertical="center"/>
      <protection hidden="1"/>
    </xf>
    <xf numFmtId="0" fontId="91" fillId="21" borderId="0" xfId="0" applyFont="1" applyFill="1" applyAlignment="1" applyProtection="1">
      <alignment vertical="center"/>
      <protection hidden="1"/>
    </xf>
    <xf numFmtId="0" fontId="5" fillId="0" borderId="80" xfId="0" applyFont="1" applyBorder="1" applyAlignment="1" applyProtection="1">
      <alignment horizontal="center" vertical="center" shrinkToFit="1"/>
      <protection hidden="1"/>
    </xf>
    <xf numFmtId="0" fontId="53" fillId="0" borderId="69" xfId="0" applyFont="1" applyBorder="1" applyAlignment="1" applyProtection="1">
      <alignment vertical="center"/>
      <protection hidden="1"/>
    </xf>
    <xf numFmtId="0" fontId="9" fillId="0" borderId="70" xfId="0" applyFont="1" applyBorder="1" applyAlignment="1" applyProtection="1">
      <alignment vertical="center"/>
      <protection hidden="1"/>
    </xf>
    <xf numFmtId="0" fontId="17" fillId="0" borderId="69" xfId="0" applyFont="1" applyBorder="1" applyAlignment="1" applyProtection="1">
      <alignment horizontal="left" vertical="center"/>
      <protection hidden="1"/>
    </xf>
    <xf numFmtId="0" fontId="81" fillId="0" borderId="101" xfId="0" applyFont="1" applyBorder="1" applyAlignment="1" applyProtection="1">
      <alignment vertical="center"/>
      <protection hidden="1"/>
    </xf>
    <xf numFmtId="0" fontId="93" fillId="0" borderId="101" xfId="0" applyFont="1" applyBorder="1" applyAlignment="1" applyProtection="1">
      <alignment vertical="center"/>
      <protection hidden="1"/>
    </xf>
    <xf numFmtId="0" fontId="21" fillId="0" borderId="0" xfId="0" applyFont="1" applyAlignment="1" applyProtection="1">
      <alignment horizontal="right" vertical="center"/>
      <protection hidden="1"/>
    </xf>
    <xf numFmtId="0" fontId="22" fillId="0" borderId="0" xfId="0" applyFont="1" applyAlignment="1" applyProtection="1">
      <alignment horizontal="left" vertical="center"/>
      <protection hidden="1"/>
    </xf>
    <xf numFmtId="0" fontId="81" fillId="0" borderId="0" xfId="0" applyFont="1" applyAlignment="1">
      <alignment vertical="center"/>
    </xf>
    <xf numFmtId="0" fontId="93" fillId="0" borderId="0" xfId="0" applyFont="1" applyAlignment="1">
      <alignment vertical="center"/>
    </xf>
    <xf numFmtId="0" fontId="94" fillId="0" borderId="0" xfId="0" applyFont="1" applyAlignment="1" applyProtection="1">
      <alignment vertical="center"/>
      <protection hidden="1"/>
    </xf>
    <xf numFmtId="0" fontId="92" fillId="0" borderId="0" xfId="0" applyFont="1" applyAlignment="1" applyProtection="1">
      <alignment vertical="center"/>
      <protection hidden="1"/>
    </xf>
    <xf numFmtId="0" fontId="93" fillId="0" borderId="0" xfId="0" applyFont="1" applyAlignment="1" applyProtection="1">
      <alignment vertical="center"/>
      <protection hidden="1"/>
    </xf>
    <xf numFmtId="176" fontId="92" fillId="0" borderId="0" xfId="0" applyNumberFormat="1" applyFont="1" applyAlignment="1" applyProtection="1">
      <alignment vertical="center"/>
      <protection hidden="1"/>
    </xf>
    <xf numFmtId="180" fontId="90" fillId="0" borderId="0" xfId="0" applyNumberFormat="1" applyFont="1" applyAlignment="1" applyProtection="1">
      <alignment vertical="center" shrinkToFit="1"/>
      <protection hidden="1"/>
    </xf>
    <xf numFmtId="0" fontId="77" fillId="0" borderId="0" xfId="0" applyFont="1" applyAlignment="1">
      <alignment vertical="center"/>
    </xf>
    <xf numFmtId="0" fontId="77" fillId="0" borderId="0" xfId="0" applyFont="1" applyAlignment="1" applyProtection="1">
      <alignment vertical="center"/>
      <protection hidden="1"/>
    </xf>
    <xf numFmtId="0" fontId="22" fillId="0" borderId="0" xfId="0" applyFont="1" applyAlignment="1" applyProtection="1">
      <alignment horizontal="center" vertical="center" shrinkToFit="1"/>
      <protection hidden="1"/>
    </xf>
    <xf numFmtId="0" fontId="22" fillId="0" borderId="0" xfId="0" applyFont="1" applyAlignment="1" applyProtection="1">
      <alignment horizontal="left" vertical="center" shrinkToFit="1"/>
      <protection hidden="1"/>
    </xf>
    <xf numFmtId="170" fontId="5" fillId="0" borderId="70" xfId="0" applyNumberFormat="1" applyFont="1" applyBorder="1" applyAlignment="1" applyProtection="1">
      <alignment horizontal="center" vertical="center"/>
      <protection hidden="1"/>
    </xf>
    <xf numFmtId="170" fontId="19" fillId="0" borderId="0" xfId="0" applyNumberFormat="1" applyFont="1" applyAlignment="1" applyProtection="1">
      <alignment vertical="center"/>
      <protection hidden="1"/>
    </xf>
    <xf numFmtId="170" fontId="19" fillId="0" borderId="0" xfId="0" applyNumberFormat="1" applyFont="1" applyAlignment="1" applyProtection="1">
      <alignment horizontal="center" vertical="center"/>
      <protection hidden="1"/>
    </xf>
    <xf numFmtId="0" fontId="60" fillId="0" borderId="0" xfId="0" applyFont="1" applyAlignment="1" applyProtection="1">
      <alignment vertical="center" shrinkToFit="1"/>
      <protection hidden="1"/>
    </xf>
    <xf numFmtId="177" fontId="15" fillId="0" borderId="0" xfId="0" applyNumberFormat="1" applyFont="1" applyAlignment="1" applyProtection="1">
      <alignment vertical="center" shrinkToFit="1"/>
      <protection hidden="1"/>
    </xf>
    <xf numFmtId="0" fontId="26" fillId="0" borderId="0" xfId="0" applyFont="1" applyAlignment="1" applyProtection="1">
      <alignment vertical="center" shrinkToFit="1"/>
      <protection hidden="1"/>
    </xf>
    <xf numFmtId="177" fontId="8" fillId="0" borderId="0" xfId="0" applyNumberFormat="1" applyFont="1" applyAlignment="1" applyProtection="1">
      <alignment vertical="center" shrinkToFit="1"/>
      <protection hidden="1"/>
    </xf>
    <xf numFmtId="178" fontId="9" fillId="0" borderId="0" xfId="0" applyNumberFormat="1" applyFont="1" applyAlignment="1" applyProtection="1">
      <alignment horizontal="center" vertical="center" shrinkToFit="1"/>
      <protection hidden="1"/>
    </xf>
    <xf numFmtId="170" fontId="9" fillId="0" borderId="0" xfId="0" applyNumberFormat="1" applyFont="1" applyAlignment="1" applyProtection="1">
      <alignment horizontal="center" vertical="center" shrinkToFit="1"/>
      <protection hidden="1"/>
    </xf>
    <xf numFmtId="168" fontId="9" fillId="0" borderId="0" xfId="0" applyNumberFormat="1" applyFont="1" applyAlignment="1" applyProtection="1">
      <alignment vertical="center"/>
      <protection hidden="1"/>
    </xf>
    <xf numFmtId="168" fontId="5" fillId="0" borderId="0" xfId="0" applyNumberFormat="1" applyFont="1" applyAlignment="1" applyProtection="1">
      <alignment vertical="center"/>
      <protection hidden="1"/>
    </xf>
    <xf numFmtId="177" fontId="9" fillId="0" borderId="0" xfId="0" applyNumberFormat="1" applyFont="1" applyAlignment="1" applyProtection="1">
      <alignment vertical="center"/>
      <protection hidden="1"/>
    </xf>
    <xf numFmtId="0" fontId="8" fillId="0" borderId="0" xfId="0" applyFont="1" applyAlignment="1" applyProtection="1">
      <alignment vertical="center" shrinkToFit="1"/>
      <protection hidden="1"/>
    </xf>
    <xf numFmtId="0" fontId="9" fillId="0" borderId="0" xfId="0" applyFont="1" applyAlignment="1" applyProtection="1">
      <alignment horizontal="right" vertical="center" shrinkToFit="1"/>
      <protection hidden="1"/>
    </xf>
    <xf numFmtId="0" fontId="9" fillId="0" borderId="0" xfId="0" applyFont="1" applyAlignment="1" applyProtection="1">
      <alignment vertical="center" wrapText="1"/>
      <protection hidden="1"/>
    </xf>
    <xf numFmtId="0" fontId="24" fillId="0" borderId="0" xfId="0" applyFont="1" applyAlignment="1" applyProtection="1">
      <alignment vertical="center" shrinkToFit="1"/>
      <protection hidden="1"/>
    </xf>
    <xf numFmtId="0" fontId="40" fillId="0" borderId="0" xfId="0" applyFont="1" applyAlignment="1" applyProtection="1">
      <alignment horizontal="center" vertical="center" shrinkToFit="1"/>
      <protection hidden="1"/>
    </xf>
    <xf numFmtId="0" fontId="50" fillId="0" borderId="0" xfId="0" applyFont="1" applyAlignment="1" applyProtection="1">
      <alignment horizontal="center" vertical="center" shrinkToFit="1"/>
      <protection hidden="1"/>
    </xf>
    <xf numFmtId="177" fontId="8" fillId="0" borderId="69" xfId="0" applyNumberFormat="1" applyFont="1" applyBorder="1" applyAlignment="1" applyProtection="1">
      <alignment vertical="center"/>
      <protection hidden="1"/>
    </xf>
    <xf numFmtId="0" fontId="9" fillId="0" borderId="64" xfId="0" applyFont="1" applyBorder="1" applyAlignment="1" applyProtection="1">
      <alignment vertical="center"/>
      <protection hidden="1"/>
    </xf>
    <xf numFmtId="177" fontId="14" fillId="0" borderId="69" xfId="0" applyNumberFormat="1" applyFont="1" applyBorder="1" applyAlignment="1" applyProtection="1">
      <alignment horizontal="center" vertical="center"/>
      <protection hidden="1"/>
    </xf>
    <xf numFmtId="0" fontId="8" fillId="0" borderId="69" xfId="0" applyFont="1" applyBorder="1" applyAlignment="1" applyProtection="1">
      <alignment horizontal="left" vertical="center"/>
      <protection hidden="1"/>
    </xf>
    <xf numFmtId="177" fontId="15" fillId="0" borderId="69" xfId="0" applyNumberFormat="1" applyFont="1" applyBorder="1" applyAlignment="1" applyProtection="1">
      <alignment horizontal="center" vertical="center"/>
      <protection hidden="1"/>
    </xf>
    <xf numFmtId="0" fontId="29" fillId="0" borderId="0" xfId="0" applyFont="1" applyAlignment="1" applyProtection="1">
      <alignment vertical="center"/>
      <protection hidden="1"/>
    </xf>
    <xf numFmtId="0" fontId="9" fillId="0" borderId="105" xfId="0" applyFont="1" applyBorder="1" applyAlignment="1" applyProtection="1">
      <alignment vertical="center"/>
      <protection hidden="1"/>
    </xf>
    <xf numFmtId="171" fontId="19" fillId="0" borderId="0" xfId="0" applyNumberFormat="1" applyFont="1" applyAlignment="1" applyProtection="1">
      <alignment vertical="center"/>
      <protection hidden="1"/>
    </xf>
    <xf numFmtId="171" fontId="9" fillId="0" borderId="0" xfId="0" applyNumberFormat="1" applyFont="1" applyAlignment="1" applyProtection="1">
      <alignment vertical="center"/>
      <protection hidden="1"/>
    </xf>
    <xf numFmtId="171" fontId="40" fillId="0" borderId="0" xfId="0" applyNumberFormat="1" applyFont="1" applyAlignment="1" applyProtection="1">
      <alignment vertical="center"/>
      <protection hidden="1"/>
    </xf>
    <xf numFmtId="171" fontId="40" fillId="0" borderId="0" xfId="0" applyNumberFormat="1" applyFont="1" applyAlignment="1" applyProtection="1">
      <alignment horizontal="right" vertical="center"/>
      <protection hidden="1"/>
    </xf>
    <xf numFmtId="0" fontId="96" fillId="0" borderId="69" xfId="0" applyFont="1" applyBorder="1" applyAlignment="1" applyProtection="1">
      <alignment vertical="center"/>
      <protection hidden="1"/>
    </xf>
    <xf numFmtId="171" fontId="96" fillId="0" borderId="0" xfId="0" applyNumberFormat="1" applyFont="1" applyAlignment="1" applyProtection="1">
      <alignment horizontal="right" vertical="center"/>
      <protection hidden="1"/>
    </xf>
    <xf numFmtId="171" fontId="9" fillId="0" borderId="0" xfId="0" applyNumberFormat="1" applyFont="1" applyAlignment="1" applyProtection="1">
      <alignment vertical="center"/>
      <protection locked="0"/>
    </xf>
    <xf numFmtId="0" fontId="22" fillId="0" borderId="69" xfId="0" applyFont="1" applyBorder="1" applyAlignment="1" applyProtection="1">
      <alignment vertical="center"/>
      <protection hidden="1"/>
    </xf>
    <xf numFmtId="0" fontId="22" fillId="9" borderId="103" xfId="0" applyFont="1" applyFill="1" applyBorder="1" applyAlignment="1" applyProtection="1">
      <alignment horizontal="center" vertical="center"/>
      <protection locked="0"/>
    </xf>
    <xf numFmtId="0" fontId="14" fillId="0" borderId="69" xfId="0" applyFont="1" applyBorder="1" applyAlignment="1" applyProtection="1">
      <alignment horizontal="center" vertical="center" shrinkToFit="1"/>
      <protection hidden="1"/>
    </xf>
    <xf numFmtId="0" fontId="19" fillId="0" borderId="0" xfId="0" applyFont="1" applyAlignment="1" applyProtection="1">
      <alignment horizontal="center" vertical="center" wrapText="1"/>
      <protection hidden="1"/>
    </xf>
    <xf numFmtId="0" fontId="22" fillId="0" borderId="0" xfId="0" applyFont="1" applyAlignment="1" applyProtection="1">
      <alignment horizontal="center" vertical="center" wrapText="1" shrinkToFit="1"/>
      <protection hidden="1"/>
    </xf>
    <xf numFmtId="0" fontId="14" fillId="0" borderId="70" xfId="0" applyFont="1" applyBorder="1" applyAlignment="1" applyProtection="1">
      <alignment horizontal="center" vertical="center" shrinkToFit="1"/>
      <protection hidden="1"/>
    </xf>
    <xf numFmtId="0" fontId="14" fillId="0" borderId="0" xfId="0" applyFont="1" applyAlignment="1" applyProtection="1">
      <alignment horizontal="center" vertical="center" shrinkToFit="1"/>
      <protection hidden="1"/>
    </xf>
    <xf numFmtId="1" fontId="5" fillId="20" borderId="0" xfId="0" applyNumberFormat="1" applyFont="1" applyFill="1" applyAlignment="1" applyProtection="1">
      <alignment horizontal="center" vertical="center"/>
      <protection hidden="1"/>
    </xf>
    <xf numFmtId="175" fontId="5" fillId="0" borderId="0" xfId="0" applyNumberFormat="1" applyFont="1" applyAlignment="1" applyProtection="1">
      <alignment horizontal="center" vertical="center"/>
      <protection hidden="1"/>
    </xf>
    <xf numFmtId="14" fontId="5" fillId="0" borderId="0" xfId="0" applyNumberFormat="1" applyFont="1" applyAlignment="1" applyProtection="1">
      <alignment horizontal="left" vertical="center"/>
      <protection hidden="1"/>
    </xf>
    <xf numFmtId="0" fontId="62" fillId="0" borderId="62" xfId="0" applyFont="1" applyBorder="1" applyAlignment="1" applyProtection="1">
      <alignment horizontal="center" vertical="center"/>
      <protection hidden="1"/>
    </xf>
    <xf numFmtId="0" fontId="64" fillId="0" borderId="62" xfId="0" applyFont="1" applyBorder="1" applyAlignment="1" applyProtection="1">
      <alignment vertical="center"/>
      <protection hidden="1"/>
    </xf>
    <xf numFmtId="0" fontId="63" fillId="0" borderId="62" xfId="0" applyFont="1" applyBorder="1" applyAlignment="1" applyProtection="1">
      <alignment horizontal="center" vertical="center"/>
      <protection hidden="1"/>
    </xf>
    <xf numFmtId="175" fontId="65" fillId="0" borderId="62" xfId="0" applyNumberFormat="1" applyFont="1" applyBorder="1" applyAlignment="1" applyProtection="1">
      <alignment horizontal="center" vertical="center"/>
      <protection hidden="1"/>
    </xf>
    <xf numFmtId="175" fontId="66" fillId="0" borderId="62" xfId="0" applyNumberFormat="1" applyFont="1" applyBorder="1" applyAlignment="1" applyProtection="1">
      <alignment horizontal="center" vertical="center"/>
      <protection hidden="1"/>
    </xf>
    <xf numFmtId="0" fontId="17" fillId="21" borderId="62" xfId="0" applyFont="1" applyFill="1" applyBorder="1" applyAlignment="1" applyProtection="1">
      <alignment vertical="center"/>
      <protection hidden="1"/>
    </xf>
    <xf numFmtId="0" fontId="17" fillId="21" borderId="62" xfId="0" applyFont="1" applyFill="1" applyBorder="1" applyAlignment="1" applyProtection="1">
      <alignment horizontal="center" vertical="center"/>
      <protection hidden="1"/>
    </xf>
    <xf numFmtId="175" fontId="67" fillId="21" borderId="62" xfId="0" applyNumberFormat="1" applyFont="1" applyFill="1" applyBorder="1" applyAlignment="1" applyProtection="1">
      <alignment horizontal="center" vertical="center"/>
      <protection hidden="1"/>
    </xf>
    <xf numFmtId="175" fontId="17" fillId="21" borderId="62" xfId="0" applyNumberFormat="1" applyFont="1" applyFill="1" applyBorder="1" applyAlignment="1" applyProtection="1">
      <alignment horizontal="center" vertical="center"/>
      <protection hidden="1"/>
    </xf>
    <xf numFmtId="0" fontId="17" fillId="0" borderId="62" xfId="0" applyFont="1" applyBorder="1" applyAlignment="1" applyProtection="1">
      <alignment horizontal="center" vertical="center"/>
      <protection hidden="1"/>
    </xf>
    <xf numFmtId="175" fontId="68" fillId="0" borderId="62" xfId="0" applyNumberFormat="1" applyFont="1" applyBorder="1" applyAlignment="1" applyProtection="1">
      <alignment horizontal="center" vertical="center"/>
      <protection hidden="1"/>
    </xf>
    <xf numFmtId="0" fontId="5" fillId="0" borderId="62" xfId="0" applyFont="1" applyBorder="1" applyAlignment="1" applyProtection="1">
      <alignment vertical="center"/>
      <protection hidden="1"/>
    </xf>
    <xf numFmtId="0" fontId="5" fillId="0" borderId="62" xfId="0" applyFont="1" applyBorder="1" applyAlignment="1" applyProtection="1">
      <alignment horizontal="center" vertical="center"/>
      <protection hidden="1"/>
    </xf>
    <xf numFmtId="175" fontId="34" fillId="0" borderId="62" xfId="0" applyNumberFormat="1" applyFont="1" applyBorder="1" applyAlignment="1" applyProtection="1">
      <alignment horizontal="center" vertical="center"/>
      <protection hidden="1"/>
    </xf>
    <xf numFmtId="175" fontId="5" fillId="0" borderId="62" xfId="0" applyNumberFormat="1" applyFont="1" applyBorder="1" applyAlignment="1" applyProtection="1">
      <alignment horizontal="center" vertical="center"/>
      <protection hidden="1"/>
    </xf>
    <xf numFmtId="0" fontId="18" fillId="20" borderId="62" xfId="0" applyFont="1" applyFill="1" applyBorder="1" applyAlignment="1" applyProtection="1">
      <alignment horizontal="center" vertical="center"/>
      <protection hidden="1"/>
    </xf>
    <xf numFmtId="175" fontId="34" fillId="20" borderId="62" xfId="0" applyNumberFormat="1" applyFont="1" applyFill="1" applyBorder="1" applyAlignment="1" applyProtection="1">
      <alignment horizontal="center" vertical="center"/>
      <protection hidden="1"/>
    </xf>
    <xf numFmtId="175" fontId="5" fillId="20" borderId="62" xfId="0" applyNumberFormat="1" applyFont="1" applyFill="1" applyBorder="1" applyAlignment="1" applyProtection="1">
      <alignment horizontal="center" vertical="center"/>
      <protection hidden="1"/>
    </xf>
    <xf numFmtId="0" fontId="5" fillId="21" borderId="62" xfId="0" applyFont="1" applyFill="1" applyBorder="1" applyAlignment="1" applyProtection="1">
      <alignment vertical="center"/>
      <protection hidden="1"/>
    </xf>
    <xf numFmtId="0" fontId="5" fillId="21" borderId="62" xfId="0" applyFont="1" applyFill="1" applyBorder="1" applyAlignment="1" applyProtection="1">
      <alignment horizontal="center" vertical="center"/>
      <protection hidden="1"/>
    </xf>
    <xf numFmtId="175" fontId="34" fillId="21" borderId="62" xfId="0" applyNumberFormat="1" applyFont="1" applyFill="1" applyBorder="1" applyAlignment="1" applyProtection="1">
      <alignment horizontal="center" vertical="center"/>
      <protection hidden="1"/>
    </xf>
    <xf numFmtId="175" fontId="5" fillId="21" borderId="62" xfId="0" applyNumberFormat="1" applyFont="1" applyFill="1" applyBorder="1" applyAlignment="1" applyProtection="1">
      <alignment horizontal="center" vertical="center"/>
      <protection hidden="1"/>
    </xf>
    <xf numFmtId="0" fontId="5" fillId="20" borderId="0" xfId="0" applyFont="1" applyFill="1" applyAlignment="1" applyProtection="1">
      <alignment horizontal="center" vertical="center"/>
      <protection hidden="1"/>
    </xf>
    <xf numFmtId="0" fontId="34" fillId="20" borderId="0" xfId="0" applyFont="1" applyFill="1" applyAlignment="1" applyProtection="1">
      <alignment vertical="center"/>
      <protection hidden="1"/>
    </xf>
    <xf numFmtId="0" fontId="5" fillId="20" borderId="0" xfId="0" applyFont="1" applyFill="1" applyAlignment="1" applyProtection="1">
      <alignment vertical="center"/>
      <protection hidden="1"/>
    </xf>
    <xf numFmtId="175" fontId="67" fillId="22" borderId="62" xfId="0" applyNumberFormat="1" applyFont="1" applyFill="1" applyBorder="1" applyAlignment="1" applyProtection="1">
      <alignment horizontal="center" vertical="center"/>
      <protection hidden="1"/>
    </xf>
    <xf numFmtId="175" fontId="17" fillId="22" borderId="62" xfId="0" applyNumberFormat="1" applyFont="1" applyFill="1" applyBorder="1" applyAlignment="1" applyProtection="1">
      <alignment horizontal="center" vertical="center"/>
      <protection hidden="1"/>
    </xf>
    <xf numFmtId="0" fontId="5" fillId="20" borderId="62" xfId="0" applyFont="1" applyFill="1" applyBorder="1" applyAlignment="1" applyProtection="1">
      <alignment horizontal="center" vertical="center"/>
      <protection hidden="1"/>
    </xf>
    <xf numFmtId="0" fontId="5" fillId="23" borderId="62" xfId="0" applyFont="1" applyFill="1" applyBorder="1" applyAlignment="1" applyProtection="1">
      <alignment horizontal="center" vertical="center"/>
      <protection hidden="1"/>
    </xf>
    <xf numFmtId="175" fontId="34" fillId="22" borderId="62" xfId="0" applyNumberFormat="1" applyFont="1" applyFill="1" applyBorder="1" applyAlignment="1" applyProtection="1">
      <alignment horizontal="center" vertical="center"/>
      <protection hidden="1"/>
    </xf>
    <xf numFmtId="175" fontId="5" fillId="22" borderId="62" xfId="0" applyNumberFormat="1" applyFont="1" applyFill="1" applyBorder="1" applyAlignment="1" applyProtection="1">
      <alignment horizontal="center" vertical="center"/>
      <protection hidden="1"/>
    </xf>
    <xf numFmtId="175" fontId="5" fillId="23" borderId="62" xfId="0" applyNumberFormat="1" applyFont="1" applyFill="1" applyBorder="1" applyAlignment="1" applyProtection="1">
      <alignment horizontal="center" vertical="center"/>
      <protection hidden="1"/>
    </xf>
    <xf numFmtId="49" fontId="18" fillId="0" borderId="0" xfId="0" applyNumberFormat="1" applyFont="1" applyAlignment="1" applyProtection="1">
      <alignment horizontal="right" vertical="center"/>
      <protection hidden="1"/>
    </xf>
    <xf numFmtId="0" fontId="5" fillId="24" borderId="62" xfId="0" applyFont="1" applyFill="1" applyBorder="1" applyAlignment="1" applyProtection="1">
      <alignment horizontal="center" vertical="center"/>
      <protection hidden="1"/>
    </xf>
    <xf numFmtId="175" fontId="5" fillId="24" borderId="62" xfId="0" applyNumberFormat="1" applyFont="1" applyFill="1" applyBorder="1" applyAlignment="1" applyProtection="1">
      <alignment horizontal="center" vertical="center"/>
      <protection hidden="1"/>
    </xf>
    <xf numFmtId="0" fontId="5" fillId="20" borderId="62" xfId="0" applyFont="1" applyFill="1" applyBorder="1" applyAlignment="1" applyProtection="1">
      <alignment vertical="center"/>
      <protection hidden="1"/>
    </xf>
    <xf numFmtId="0" fontId="34" fillId="22" borderId="62" xfId="0" applyFont="1" applyFill="1" applyBorder="1" applyAlignment="1" applyProtection="1">
      <alignment vertical="center"/>
      <protection hidden="1"/>
    </xf>
    <xf numFmtId="0" fontId="5" fillId="22" borderId="62" xfId="0" applyFont="1" applyFill="1" applyBorder="1" applyAlignment="1" applyProtection="1">
      <alignment vertical="center"/>
      <protection hidden="1"/>
    </xf>
    <xf numFmtId="175" fontId="5" fillId="24" borderId="62" xfId="1" applyNumberFormat="1" applyFont="1" applyFill="1" applyBorder="1" applyAlignment="1" applyProtection="1">
      <alignment horizontal="center" vertical="center"/>
      <protection hidden="1"/>
    </xf>
    <xf numFmtId="0" fontId="18" fillId="24" borderId="62" xfId="0" applyFont="1" applyFill="1" applyBorder="1" applyAlignment="1" applyProtection="1">
      <alignment horizontal="center" vertical="center"/>
      <protection hidden="1"/>
    </xf>
    <xf numFmtId="175" fontId="5" fillId="0" borderId="0" xfId="1" applyNumberFormat="1" applyFont="1" applyAlignment="1" applyProtection="1">
      <alignment horizontal="center" vertical="center"/>
      <protection hidden="1"/>
    </xf>
    <xf numFmtId="49" fontId="5" fillId="25" borderId="62" xfId="0" applyNumberFormat="1" applyFont="1" applyFill="1" applyBorder="1" applyAlignment="1" applyProtection="1">
      <alignment vertical="center"/>
      <protection hidden="1"/>
    </xf>
    <xf numFmtId="0" fontId="17" fillId="22" borderId="62" xfId="0" applyFont="1" applyFill="1" applyBorder="1" applyAlignment="1" applyProtection="1">
      <alignment horizontal="center" vertical="center"/>
      <protection hidden="1"/>
    </xf>
    <xf numFmtId="0" fontId="67" fillId="0" borderId="0" xfId="0" applyFont="1" applyAlignment="1" applyProtection="1">
      <alignment vertical="center"/>
      <protection hidden="1"/>
    </xf>
    <xf numFmtId="0" fontId="17" fillId="21" borderId="62" xfId="0" applyFont="1" applyFill="1" applyBorder="1" applyAlignment="1" applyProtection="1">
      <alignment vertical="center" wrapText="1"/>
      <protection hidden="1"/>
    </xf>
    <xf numFmtId="0" fontId="5" fillId="22" borderId="62" xfId="0" applyFont="1" applyFill="1" applyBorder="1" applyAlignment="1" applyProtection="1">
      <alignment horizontal="center" vertical="center"/>
      <protection hidden="1"/>
    </xf>
    <xf numFmtId="0" fontId="17" fillId="0" borderId="62" xfId="0" applyFont="1" applyBorder="1" applyAlignment="1" applyProtection="1">
      <alignment vertical="center"/>
      <protection hidden="1"/>
    </xf>
    <xf numFmtId="0" fontId="17" fillId="0" borderId="62" xfId="0" applyFont="1" applyBorder="1" applyAlignment="1" applyProtection="1">
      <alignment vertical="center" wrapText="1"/>
      <protection hidden="1"/>
    </xf>
    <xf numFmtId="0" fontId="70" fillId="22" borderId="62" xfId="0" applyFont="1" applyFill="1" applyBorder="1" applyAlignment="1" applyProtection="1">
      <alignment horizontal="center" vertical="center"/>
      <protection hidden="1"/>
    </xf>
    <xf numFmtId="175" fontId="71" fillId="22" borderId="62" xfId="0" applyNumberFormat="1" applyFont="1" applyFill="1" applyBorder="1" applyAlignment="1" applyProtection="1">
      <alignment horizontal="center" vertical="center"/>
      <protection hidden="1"/>
    </xf>
    <xf numFmtId="175" fontId="70" fillId="0" borderId="62" xfId="0" applyNumberFormat="1" applyFont="1" applyBorder="1" applyAlignment="1" applyProtection="1">
      <alignment horizontal="center" vertical="center"/>
      <protection hidden="1"/>
    </xf>
    <xf numFmtId="0" fontId="72" fillId="0" borderId="0" xfId="0" applyFont="1" applyAlignment="1" applyProtection="1">
      <alignment horizontal="right" vertical="center"/>
      <protection hidden="1"/>
    </xf>
    <xf numFmtId="0" fontId="70" fillId="0" borderId="0" xfId="0" applyFont="1" applyAlignment="1" applyProtection="1">
      <alignment vertical="center"/>
      <protection hidden="1"/>
    </xf>
    <xf numFmtId="0" fontId="70" fillId="0" borderId="62" xfId="0" applyFont="1" applyBorder="1" applyAlignment="1" applyProtection="1">
      <alignment horizontal="center" vertical="center"/>
      <protection hidden="1"/>
    </xf>
    <xf numFmtId="175" fontId="71" fillId="0" borderId="62" xfId="0" applyNumberFormat="1" applyFont="1" applyBorder="1" applyAlignment="1" applyProtection="1">
      <alignment horizontal="center" vertical="center"/>
      <protection hidden="1"/>
    </xf>
    <xf numFmtId="0" fontId="70" fillId="0" borderId="0" xfId="0" applyFont="1" applyAlignment="1" applyProtection="1">
      <alignment horizontal="center" vertical="center"/>
      <protection hidden="1"/>
    </xf>
    <xf numFmtId="0" fontId="71" fillId="0" borderId="0" xfId="0" applyFont="1" applyAlignment="1" applyProtection="1">
      <alignment vertical="center"/>
      <protection hidden="1"/>
    </xf>
    <xf numFmtId="0" fontId="73" fillId="0" borderId="62" xfId="0" applyFont="1" applyBorder="1" applyAlignment="1" applyProtection="1">
      <alignment vertical="center"/>
      <protection hidden="1"/>
    </xf>
    <xf numFmtId="175" fontId="74" fillId="0" borderId="62" xfId="0" applyNumberFormat="1" applyFont="1" applyBorder="1" applyAlignment="1" applyProtection="1">
      <alignment horizontal="center" vertical="center"/>
      <protection hidden="1"/>
    </xf>
    <xf numFmtId="175" fontId="63" fillId="0" borderId="62" xfId="0" applyNumberFormat="1" applyFont="1" applyBorder="1" applyAlignment="1" applyProtection="1">
      <alignment horizontal="center" vertical="center"/>
      <protection hidden="1"/>
    </xf>
    <xf numFmtId="0" fontId="5" fillId="26" borderId="62" xfId="0" applyFont="1" applyFill="1" applyBorder="1" applyAlignment="1" applyProtection="1">
      <alignment horizontal="center" vertical="center"/>
      <protection hidden="1"/>
    </xf>
    <xf numFmtId="175" fontId="34" fillId="26" borderId="62" xfId="0" applyNumberFormat="1" applyFont="1" applyFill="1" applyBorder="1" applyAlignment="1" applyProtection="1">
      <alignment horizontal="center" vertical="center"/>
      <protection hidden="1"/>
    </xf>
    <xf numFmtId="175" fontId="5" fillId="26" borderId="62" xfId="0" applyNumberFormat="1" applyFont="1" applyFill="1" applyBorder="1" applyAlignment="1" applyProtection="1">
      <alignment horizontal="center" vertical="center"/>
      <protection hidden="1"/>
    </xf>
    <xf numFmtId="0" fontId="75" fillId="0" borderId="62" xfId="0" applyFont="1" applyBorder="1" applyAlignment="1" applyProtection="1">
      <alignment vertical="center"/>
      <protection hidden="1"/>
    </xf>
    <xf numFmtId="175" fontId="34" fillId="0" borderId="0" xfId="0" applyNumberFormat="1" applyFont="1" applyAlignment="1" applyProtection="1">
      <alignment horizontal="center" vertical="center"/>
      <protection hidden="1"/>
    </xf>
    <xf numFmtId="175" fontId="67" fillId="0" borderId="62" xfId="0" applyNumberFormat="1" applyFont="1" applyBorder="1" applyAlignment="1" applyProtection="1">
      <alignment horizontal="center" vertical="center"/>
      <protection hidden="1"/>
    </xf>
    <xf numFmtId="175" fontId="17" fillId="0" borderId="62" xfId="0" applyNumberFormat="1" applyFont="1" applyBorder="1" applyAlignment="1" applyProtection="1">
      <alignment horizontal="center" vertical="center"/>
      <protection hidden="1"/>
    </xf>
    <xf numFmtId="0" fontId="17" fillId="26" borderId="62" xfId="0" applyFont="1" applyFill="1" applyBorder="1" applyAlignment="1" applyProtection="1">
      <alignment horizontal="center" vertical="center"/>
      <protection hidden="1"/>
    </xf>
    <xf numFmtId="175" fontId="67" fillId="26" borderId="62" xfId="0" applyNumberFormat="1" applyFont="1" applyFill="1" applyBorder="1" applyAlignment="1" applyProtection="1">
      <alignment horizontal="center" vertical="center"/>
      <protection hidden="1"/>
    </xf>
    <xf numFmtId="175" fontId="63" fillId="26" borderId="62" xfId="0" applyNumberFormat="1" applyFont="1" applyFill="1" applyBorder="1" applyAlignment="1" applyProtection="1">
      <alignment horizontal="center" vertical="center"/>
      <protection hidden="1"/>
    </xf>
    <xf numFmtId="175" fontId="17" fillId="26" borderId="62" xfId="0" applyNumberFormat="1" applyFont="1" applyFill="1" applyBorder="1" applyAlignment="1" applyProtection="1">
      <alignment horizontal="center" vertical="center"/>
      <protection hidden="1"/>
    </xf>
    <xf numFmtId="175" fontId="48" fillId="0" borderId="62" xfId="0" applyNumberFormat="1" applyFont="1" applyBorder="1" applyAlignment="1" applyProtection="1">
      <alignment horizontal="center" vertical="center"/>
      <protection hidden="1"/>
    </xf>
    <xf numFmtId="175" fontId="18" fillId="0" borderId="62" xfId="0" applyNumberFormat="1" applyFont="1" applyBorder="1" applyAlignment="1" applyProtection="1">
      <alignment horizontal="center" vertical="center"/>
      <protection hidden="1"/>
    </xf>
    <xf numFmtId="185" fontId="5" fillId="0" borderId="0" xfId="0" applyNumberFormat="1" applyFont="1" applyAlignment="1" applyProtection="1">
      <alignment horizontal="center" vertical="center"/>
      <protection hidden="1"/>
    </xf>
    <xf numFmtId="0" fontId="5" fillId="19" borderId="62" xfId="0" applyFont="1" applyFill="1" applyBorder="1" applyAlignment="1" applyProtection="1">
      <alignment horizontal="center" vertical="center"/>
      <protection hidden="1"/>
    </xf>
    <xf numFmtId="175" fontId="34" fillId="19" borderId="62" xfId="0" applyNumberFormat="1" applyFont="1" applyFill="1" applyBorder="1" applyAlignment="1" applyProtection="1">
      <alignment horizontal="center" vertical="center"/>
      <protection hidden="1"/>
    </xf>
    <xf numFmtId="175" fontId="5" fillId="19" borderId="62" xfId="0" applyNumberFormat="1" applyFont="1" applyFill="1" applyBorder="1" applyAlignment="1" applyProtection="1">
      <alignment horizontal="center" vertical="center"/>
      <protection hidden="1"/>
    </xf>
    <xf numFmtId="175" fontId="5" fillId="19" borderId="62" xfId="1" applyNumberFormat="1" applyFont="1" applyFill="1" applyBorder="1" applyAlignment="1" applyProtection="1">
      <alignment horizontal="center" vertical="center"/>
      <protection hidden="1"/>
    </xf>
    <xf numFmtId="0" fontId="5" fillId="27" borderId="62" xfId="0" applyFont="1" applyFill="1" applyBorder="1" applyAlignment="1" applyProtection="1">
      <alignment vertical="center"/>
      <protection hidden="1"/>
    </xf>
    <xf numFmtId="0" fontId="17" fillId="27" borderId="62" xfId="0" applyFont="1" applyFill="1" applyBorder="1" applyAlignment="1" applyProtection="1">
      <alignment horizontal="center" vertical="center"/>
      <protection hidden="1"/>
    </xf>
    <xf numFmtId="175" fontId="34" fillId="27" borderId="62" xfId="0" applyNumberFormat="1" applyFont="1" applyFill="1" applyBorder="1" applyAlignment="1" applyProtection="1">
      <alignment horizontal="center" vertical="center"/>
      <protection hidden="1"/>
    </xf>
    <xf numFmtId="175" fontId="5" fillId="27" borderId="62" xfId="0" applyNumberFormat="1" applyFont="1" applyFill="1" applyBorder="1" applyAlignment="1" applyProtection="1">
      <alignment horizontal="center" vertical="center"/>
      <protection hidden="1"/>
    </xf>
    <xf numFmtId="187" fontId="40" fillId="0" borderId="54" xfId="8" applyNumberFormat="1" applyFont="1" applyBorder="1" applyAlignment="1" applyProtection="1">
      <alignment horizontal="center" vertical="center"/>
      <protection locked="0" hidden="1"/>
    </xf>
    <xf numFmtId="0" fontId="10" fillId="0" borderId="0" xfId="0" applyFont="1" applyAlignment="1" applyProtection="1">
      <alignment vertical="center"/>
      <protection hidden="1"/>
    </xf>
    <xf numFmtId="0" fontId="97" fillId="0" borderId="0" xfId="0" applyFont="1" applyAlignment="1" applyProtection="1">
      <alignment vertical="center"/>
      <protection hidden="1"/>
    </xf>
    <xf numFmtId="0" fontId="15" fillId="0" borderId="62" xfId="0" applyFont="1" applyBorder="1" applyAlignment="1" applyProtection="1">
      <alignment vertical="center"/>
      <protection hidden="1"/>
    </xf>
    <xf numFmtId="180" fontId="5" fillId="0" borderId="0" xfId="0" applyNumberFormat="1" applyFont="1" applyAlignment="1" applyProtection="1">
      <alignment horizontal="center" vertical="center"/>
      <protection hidden="1"/>
    </xf>
    <xf numFmtId="180" fontId="34" fillId="0" borderId="0" xfId="0" applyNumberFormat="1" applyFont="1" applyAlignment="1" applyProtection="1">
      <alignment horizontal="center" vertical="center"/>
      <protection hidden="1"/>
    </xf>
    <xf numFmtId="0" fontId="41" fillId="0" borderId="0" xfId="0" applyFont="1" applyAlignment="1" applyProtection="1">
      <alignment horizontal="left" vertical="center"/>
      <protection hidden="1"/>
    </xf>
    <xf numFmtId="184" fontId="34" fillId="0" borderId="62" xfId="0" applyNumberFormat="1" applyFont="1" applyBorder="1" applyAlignment="1" applyProtection="1">
      <alignment horizontal="center" vertical="center"/>
      <protection hidden="1"/>
    </xf>
    <xf numFmtId="184" fontId="5" fillId="0" borderId="62" xfId="0" applyNumberFormat="1" applyFont="1" applyBorder="1" applyAlignment="1" applyProtection="1">
      <alignment horizontal="center" vertical="center"/>
      <protection hidden="1"/>
    </xf>
    <xf numFmtId="180" fontId="5" fillId="0" borderId="62" xfId="24" applyNumberFormat="1" applyFont="1" applyFill="1" applyBorder="1" applyAlignment="1" applyProtection="1">
      <alignment horizontal="center" vertical="center"/>
      <protection hidden="1"/>
    </xf>
    <xf numFmtId="175" fontId="18" fillId="0" borderId="0" xfId="25" applyNumberFormat="1" applyFont="1" applyAlignment="1" applyProtection="1">
      <alignment horizontal="left" vertical="center"/>
      <protection hidden="1"/>
    </xf>
    <xf numFmtId="0" fontId="22" fillId="0" borderId="0" xfId="25" applyFont="1" applyAlignment="1" applyProtection="1">
      <alignment horizontal="left" vertical="center"/>
      <protection hidden="1"/>
    </xf>
    <xf numFmtId="175" fontId="5" fillId="0" borderId="110" xfId="0" applyNumberFormat="1" applyFont="1" applyBorder="1" applyAlignment="1" applyProtection="1">
      <alignment horizontal="center" vertical="center"/>
      <protection hidden="1"/>
    </xf>
    <xf numFmtId="0" fontId="47" fillId="0" borderId="0" xfId="0" applyFont="1" applyAlignment="1" applyProtection="1">
      <alignment vertical="center" shrinkToFit="1"/>
      <protection hidden="1"/>
    </xf>
    <xf numFmtId="0" fontId="47" fillId="11" borderId="62" xfId="0" applyFont="1" applyFill="1" applyBorder="1" applyAlignment="1" applyProtection="1">
      <alignment vertical="center" shrinkToFit="1"/>
      <protection hidden="1"/>
    </xf>
    <xf numFmtId="49" fontId="14" fillId="9" borderId="0" xfId="3" applyNumberFormat="1" applyFont="1" applyFill="1" applyAlignment="1" applyProtection="1">
      <alignment horizontal="left" vertical="center"/>
      <protection locked="0"/>
    </xf>
    <xf numFmtId="166" fontId="14" fillId="0" borderId="0" xfId="3" applyNumberFormat="1" applyFont="1" applyAlignment="1" applyProtection="1">
      <alignment horizontal="center" vertical="center"/>
      <protection hidden="1"/>
    </xf>
    <xf numFmtId="0" fontId="5" fillId="3" borderId="0" xfId="0" applyFont="1" applyFill="1" applyAlignment="1" applyProtection="1">
      <alignment horizontal="right" vertical="center"/>
      <protection hidden="1"/>
    </xf>
    <xf numFmtId="0" fontId="77" fillId="2" borderId="0" xfId="3" applyFont="1" applyFill="1" applyAlignment="1" applyProtection="1">
      <alignment horizontal="left" vertical="center"/>
      <protection hidden="1"/>
    </xf>
    <xf numFmtId="166" fontId="14" fillId="9" borderId="0" xfId="3" applyNumberFormat="1" applyFont="1" applyFill="1" applyAlignment="1" applyProtection="1">
      <alignment horizontal="left" vertical="center"/>
      <protection locked="0"/>
    </xf>
    <xf numFmtId="0" fontId="18" fillId="9" borderId="0" xfId="0" applyFont="1" applyFill="1" applyAlignment="1" applyProtection="1">
      <alignment horizontal="left" vertical="center"/>
      <protection locked="0"/>
    </xf>
    <xf numFmtId="0" fontId="76" fillId="7" borderId="0" xfId="3" applyFont="1" applyFill="1" applyAlignment="1" applyProtection="1">
      <alignment horizontal="center" vertical="center"/>
      <protection hidden="1"/>
    </xf>
    <xf numFmtId="0" fontId="77" fillId="8" borderId="0" xfId="3" applyFont="1" applyFill="1" applyAlignment="1" applyProtection="1">
      <alignment horizontal="center" vertical="center"/>
      <protection hidden="1"/>
    </xf>
    <xf numFmtId="0" fontId="77" fillId="9" borderId="0" xfId="3" applyFont="1" applyFill="1" applyAlignment="1" applyProtection="1">
      <alignment horizontal="left" vertical="center"/>
      <protection locked="0"/>
    </xf>
    <xf numFmtId="0" fontId="77" fillId="8" borderId="0" xfId="3" applyFont="1" applyFill="1" applyAlignment="1" applyProtection="1">
      <alignment horizontal="left" vertical="center"/>
      <protection hidden="1"/>
    </xf>
    <xf numFmtId="49" fontId="22" fillId="9" borderId="0" xfId="0" applyNumberFormat="1" applyFont="1" applyFill="1" applyAlignment="1" applyProtection="1">
      <alignment horizontal="left" vertical="center"/>
      <protection locked="0"/>
    </xf>
    <xf numFmtId="0" fontId="78" fillId="18" borderId="30" xfId="0" applyFont="1" applyFill="1" applyBorder="1" applyAlignment="1" applyProtection="1">
      <alignment horizontal="center" vertical="center" wrapText="1"/>
      <protection hidden="1"/>
    </xf>
    <xf numFmtId="0" fontId="78" fillId="18" borderId="0" xfId="0" applyFont="1" applyFill="1" applyAlignment="1" applyProtection="1">
      <alignment horizontal="center" vertical="center" wrapText="1"/>
      <protection hidden="1"/>
    </xf>
    <xf numFmtId="0" fontId="47" fillId="0" borderId="11" xfId="0" applyFont="1" applyBorder="1" applyAlignment="1" applyProtection="1">
      <alignment horizontal="center" vertical="center" shrinkToFit="1"/>
      <protection hidden="1"/>
    </xf>
    <xf numFmtId="0" fontId="47" fillId="0" borderId="16" xfId="0" applyFont="1" applyBorder="1" applyAlignment="1" applyProtection="1">
      <alignment horizontal="center" vertical="center" shrinkToFit="1"/>
      <protection hidden="1"/>
    </xf>
    <xf numFmtId="0" fontId="47" fillId="0" borderId="15" xfId="0" applyFont="1" applyBorder="1" applyAlignment="1" applyProtection="1">
      <alignment horizontal="center" vertical="center" shrinkToFit="1"/>
      <protection hidden="1"/>
    </xf>
    <xf numFmtId="1" fontId="77" fillId="9" borderId="0" xfId="3" applyNumberFormat="1" applyFont="1" applyFill="1" applyAlignment="1" applyProtection="1">
      <alignment horizontal="left" vertical="center"/>
      <protection locked="0"/>
    </xf>
    <xf numFmtId="0" fontId="77" fillId="0" borderId="0" xfId="3" applyFont="1" applyAlignment="1" applyProtection="1">
      <alignment horizontal="left" vertical="center"/>
      <protection hidden="1"/>
    </xf>
    <xf numFmtId="0" fontId="77" fillId="0" borderId="0" xfId="3" applyFont="1" applyAlignment="1" applyProtection="1">
      <alignment horizontal="left" vertical="center"/>
      <protection locked="0"/>
    </xf>
    <xf numFmtId="0" fontId="5" fillId="0" borderId="0" xfId="0" applyFont="1" applyAlignment="1" applyProtection="1">
      <alignment vertical="center"/>
      <protection hidden="1"/>
    </xf>
    <xf numFmtId="0" fontId="82" fillId="9" borderId="0" xfId="3" applyFont="1" applyFill="1" applyAlignment="1" applyProtection="1">
      <alignment horizontal="left" vertical="center"/>
      <protection locked="0"/>
    </xf>
    <xf numFmtId="0" fontId="14" fillId="9" borderId="0" xfId="3" applyFont="1" applyFill="1" applyAlignment="1" applyProtection="1">
      <alignment horizontal="left" vertical="center"/>
      <protection locked="0"/>
    </xf>
    <xf numFmtId="0" fontId="79" fillId="5" borderId="39" xfId="7" applyFont="1" applyFill="1" applyBorder="1" applyAlignment="1" applyProtection="1">
      <alignment horizontal="center" vertical="center" wrapText="1"/>
      <protection hidden="1"/>
    </xf>
    <xf numFmtId="0" fontId="79" fillId="5" borderId="40" xfId="7" applyFont="1" applyFill="1" applyBorder="1" applyAlignment="1" applyProtection="1">
      <alignment horizontal="center" vertical="center" wrapText="1"/>
      <protection hidden="1"/>
    </xf>
    <xf numFmtId="0" fontId="79" fillId="5" borderId="41" xfId="7" applyFont="1" applyFill="1" applyBorder="1" applyAlignment="1" applyProtection="1">
      <alignment horizontal="center" vertical="center" wrapText="1"/>
      <protection hidden="1"/>
    </xf>
    <xf numFmtId="0" fontId="79" fillId="5" borderId="42" xfId="7" applyFont="1" applyFill="1" applyBorder="1" applyAlignment="1" applyProtection="1">
      <alignment horizontal="center" vertical="center" wrapText="1"/>
      <protection hidden="1"/>
    </xf>
    <xf numFmtId="0" fontId="79" fillId="5" borderId="0" xfId="7" applyFont="1" applyFill="1" applyAlignment="1" applyProtection="1">
      <alignment horizontal="center" vertical="center" wrapText="1"/>
      <protection hidden="1"/>
    </xf>
    <xf numFmtId="0" fontId="79" fillId="5" borderId="43" xfId="7" applyFont="1" applyFill="1" applyBorder="1" applyAlignment="1" applyProtection="1">
      <alignment horizontal="center" vertical="center" wrapText="1"/>
      <protection hidden="1"/>
    </xf>
    <xf numFmtId="0" fontId="79" fillId="5" borderId="44" xfId="7" applyFont="1" applyFill="1" applyBorder="1" applyAlignment="1" applyProtection="1">
      <alignment horizontal="center" vertical="center" wrapText="1"/>
      <protection hidden="1"/>
    </xf>
    <xf numFmtId="0" fontId="79" fillId="5" borderId="45" xfId="7" applyFont="1" applyFill="1" applyBorder="1" applyAlignment="1" applyProtection="1">
      <alignment horizontal="center" vertical="center" wrapText="1"/>
      <protection hidden="1"/>
    </xf>
    <xf numFmtId="0" fontId="79" fillId="5" borderId="46" xfId="7" applyFont="1" applyFill="1" applyBorder="1" applyAlignment="1" applyProtection="1">
      <alignment horizontal="center" vertical="center" wrapText="1"/>
      <protection hidden="1"/>
    </xf>
    <xf numFmtId="0" fontId="83" fillId="0" borderId="0" xfId="0" applyFont="1" applyAlignment="1" applyProtection="1">
      <alignment horizontal="center" vertical="center"/>
      <protection hidden="1"/>
    </xf>
    <xf numFmtId="0" fontId="77" fillId="0" borderId="0" xfId="3" applyFont="1" applyAlignment="1" applyProtection="1">
      <alignment horizontal="center" vertical="center"/>
      <protection locked="0"/>
    </xf>
    <xf numFmtId="14" fontId="82" fillId="9" borderId="0" xfId="3" applyNumberFormat="1" applyFont="1" applyFill="1" applyAlignment="1" applyProtection="1">
      <alignment horizontal="center" vertical="center"/>
      <protection locked="0"/>
    </xf>
    <xf numFmtId="0" fontId="7" fillId="0" borderId="0" xfId="3" applyFont="1" applyAlignment="1" applyProtection="1">
      <alignment horizontal="left" vertical="center"/>
      <protection hidden="1"/>
    </xf>
    <xf numFmtId="0" fontId="49" fillId="0" borderId="0" xfId="7" applyFont="1" applyAlignment="1" applyProtection="1">
      <alignment horizontal="center" vertical="center"/>
      <protection hidden="1"/>
    </xf>
    <xf numFmtId="0" fontId="51" fillId="11" borderId="0" xfId="0" applyFont="1" applyFill="1" applyAlignment="1">
      <alignment horizontal="center" vertical="center"/>
    </xf>
    <xf numFmtId="181" fontId="40" fillId="0" borderId="0" xfId="8" applyFont="1" applyBorder="1" applyAlignment="1" applyProtection="1">
      <alignment horizontal="center" vertical="center"/>
      <protection hidden="1"/>
    </xf>
    <xf numFmtId="0" fontId="40" fillId="0" borderId="54" xfId="7" applyFont="1" applyBorder="1" applyAlignment="1" applyProtection="1">
      <alignment horizontal="center" vertical="center" wrapText="1"/>
      <protection hidden="1"/>
    </xf>
    <xf numFmtId="187" fontId="40" fillId="0" borderId="54" xfId="8" applyNumberFormat="1" applyFont="1" applyBorder="1" applyAlignment="1" applyProtection="1">
      <alignment horizontal="center" vertical="center"/>
      <protection hidden="1"/>
    </xf>
    <xf numFmtId="0" fontId="85" fillId="5" borderId="0" xfId="7" applyFont="1" applyFill="1" applyAlignment="1" applyProtection="1">
      <alignment horizontal="center" vertical="center" wrapText="1"/>
      <protection hidden="1"/>
    </xf>
    <xf numFmtId="0" fontId="42" fillId="0" borderId="47" xfId="7" applyFont="1" applyBorder="1" applyAlignment="1" applyProtection="1">
      <alignment horizontal="center" vertical="center"/>
      <protection hidden="1"/>
    </xf>
    <xf numFmtId="0" fontId="42" fillId="0" borderId="48" xfId="7" applyFont="1" applyBorder="1" applyAlignment="1" applyProtection="1">
      <alignment horizontal="center" vertical="center"/>
      <protection hidden="1"/>
    </xf>
    <xf numFmtId="0" fontId="42" fillId="0" borderId="49" xfId="7" applyFont="1" applyBorder="1" applyAlignment="1" applyProtection="1">
      <alignment horizontal="center" vertical="center"/>
      <protection hidden="1"/>
    </xf>
    <xf numFmtId="0" fontId="42" fillId="0" borderId="50" xfId="7" applyFont="1" applyBorder="1" applyAlignment="1" applyProtection="1">
      <alignment horizontal="center" vertical="center"/>
      <protection hidden="1"/>
    </xf>
    <xf numFmtId="0" fontId="42" fillId="0" borderId="0" xfId="7" applyFont="1" applyAlignment="1" applyProtection="1">
      <alignment horizontal="center" vertical="center"/>
      <protection hidden="1"/>
    </xf>
    <xf numFmtId="0" fontId="42" fillId="0" borderId="38" xfId="7" applyFont="1" applyBorder="1" applyAlignment="1" applyProtection="1">
      <alignment horizontal="center" vertical="center"/>
      <protection hidden="1"/>
    </xf>
    <xf numFmtId="0" fontId="56" fillId="0" borderId="0" xfId="7" applyFont="1" applyAlignment="1" applyProtection="1">
      <alignment horizontal="center" vertical="center"/>
      <protection hidden="1"/>
    </xf>
    <xf numFmtId="0" fontId="15" fillId="11" borderId="0" xfId="7" applyFont="1" applyFill="1" applyAlignment="1" applyProtection="1">
      <alignment horizontal="center" vertical="center"/>
      <protection locked="0" hidden="1"/>
    </xf>
    <xf numFmtId="0" fontId="39" fillId="0" borderId="0" xfId="7" applyFont="1" applyAlignment="1" applyProtection="1">
      <alignment horizontal="center" vertical="center"/>
      <protection hidden="1"/>
    </xf>
    <xf numFmtId="0" fontId="42" fillId="0" borderId="51" xfId="7" applyFont="1" applyBorder="1" applyAlignment="1" applyProtection="1">
      <alignment horizontal="center" vertical="center"/>
      <protection hidden="1"/>
    </xf>
    <xf numFmtId="0" fontId="42" fillId="0" borderId="52" xfId="7" applyFont="1" applyBorder="1" applyAlignment="1" applyProtection="1">
      <alignment horizontal="center" vertical="center"/>
      <protection hidden="1"/>
    </xf>
    <xf numFmtId="0" fontId="42" fillId="0" borderId="53" xfId="7" applyFont="1" applyBorder="1" applyAlignment="1" applyProtection="1">
      <alignment horizontal="center" vertical="center"/>
      <protection hidden="1"/>
    </xf>
    <xf numFmtId="0" fontId="58" fillId="0" borderId="54" xfId="7" applyFont="1" applyBorder="1" applyAlignment="1" applyProtection="1">
      <alignment horizontal="center" vertical="center" wrapText="1"/>
      <protection hidden="1"/>
    </xf>
    <xf numFmtId="0" fontId="46" fillId="0" borderId="57" xfId="7" applyFont="1" applyBorder="1" applyAlignment="1" applyProtection="1">
      <alignment horizontal="center" vertical="center" wrapText="1"/>
      <protection hidden="1"/>
    </xf>
    <xf numFmtId="0" fontId="46" fillId="0" borderId="58" xfId="7" applyFont="1" applyBorder="1" applyAlignment="1" applyProtection="1">
      <alignment horizontal="center" vertical="center" wrapText="1"/>
      <protection hidden="1"/>
    </xf>
    <xf numFmtId="0" fontId="48" fillId="0" borderId="0" xfId="0" applyFont="1" applyAlignment="1" applyProtection="1">
      <alignment horizontal="center"/>
      <protection hidden="1"/>
    </xf>
    <xf numFmtId="0" fontId="52" fillId="0" borderId="0" xfId="3" applyFont="1" applyAlignment="1" applyProtection="1">
      <alignment horizontal="center" vertical="center"/>
      <protection hidden="1"/>
    </xf>
    <xf numFmtId="0" fontId="5" fillId="14" borderId="0" xfId="0" applyFont="1" applyFill="1" applyAlignment="1" applyProtection="1">
      <alignment horizontal="center" vertical="top" wrapText="1"/>
      <protection hidden="1"/>
    </xf>
    <xf numFmtId="0" fontId="86" fillId="6" borderId="0" xfId="0" applyFont="1" applyFill="1" applyAlignment="1">
      <alignment horizontal="center" vertical="center"/>
    </xf>
    <xf numFmtId="171" fontId="40" fillId="0" borderId="69" xfId="0" applyNumberFormat="1" applyFont="1" applyBorder="1" applyAlignment="1" applyProtection="1">
      <alignment horizontal="center" vertical="center"/>
      <protection hidden="1"/>
    </xf>
    <xf numFmtId="171" fontId="40" fillId="0" borderId="0" xfId="0" applyNumberFormat="1" applyFont="1" applyAlignment="1" applyProtection="1">
      <alignment horizontal="center" vertical="center"/>
      <protection hidden="1"/>
    </xf>
    <xf numFmtId="171" fontId="40" fillId="0" borderId="70" xfId="0" applyNumberFormat="1" applyFont="1" applyBorder="1" applyAlignment="1" applyProtection="1">
      <alignment horizontal="center" vertical="center"/>
      <protection hidden="1"/>
    </xf>
    <xf numFmtId="183" fontId="96" fillId="20" borderId="62" xfId="8" applyNumberFormat="1" applyFont="1" applyFill="1" applyBorder="1" applyAlignment="1" applyProtection="1">
      <alignment horizontal="right" vertical="center"/>
      <protection locked="0"/>
    </xf>
    <xf numFmtId="182" fontId="96" fillId="20" borderId="62" xfId="8" applyNumberFormat="1" applyFont="1" applyFill="1" applyBorder="1" applyAlignment="1" applyProtection="1">
      <alignment horizontal="right" vertical="center"/>
      <protection locked="0"/>
    </xf>
    <xf numFmtId="177" fontId="40" fillId="20" borderId="62" xfId="0" applyNumberFormat="1" applyFont="1" applyFill="1" applyBorder="1" applyAlignment="1" applyProtection="1">
      <alignment horizontal="right" vertical="center"/>
      <protection locked="0"/>
    </xf>
    <xf numFmtId="168" fontId="40" fillId="20" borderId="62" xfId="0" applyNumberFormat="1" applyFont="1" applyFill="1" applyBorder="1" applyAlignment="1" applyProtection="1">
      <alignment horizontal="right" vertical="center"/>
      <protection locked="0"/>
    </xf>
    <xf numFmtId="168" fontId="96" fillId="20" borderId="62" xfId="0" applyNumberFormat="1" applyFont="1" applyFill="1" applyBorder="1" applyAlignment="1" applyProtection="1">
      <alignment horizontal="right" vertical="center"/>
      <protection locked="0"/>
    </xf>
    <xf numFmtId="180" fontId="16" fillId="0" borderId="69" xfId="0" applyNumberFormat="1" applyFont="1" applyBorder="1" applyAlignment="1" applyProtection="1">
      <alignment horizontal="center" vertical="center"/>
      <protection hidden="1"/>
    </xf>
    <xf numFmtId="180" fontId="16" fillId="0" borderId="0" xfId="0" applyNumberFormat="1" applyFont="1" applyAlignment="1" applyProtection="1">
      <alignment horizontal="center" vertical="center"/>
      <protection hidden="1"/>
    </xf>
    <xf numFmtId="180" fontId="16" fillId="0" borderId="28" xfId="0" applyNumberFormat="1" applyFont="1" applyBorder="1" applyAlignment="1" applyProtection="1">
      <alignment horizontal="center" vertical="center"/>
      <protection hidden="1"/>
    </xf>
    <xf numFmtId="180" fontId="16" fillId="0" borderId="69" xfId="0" applyNumberFormat="1" applyFont="1" applyBorder="1" applyAlignment="1" applyProtection="1">
      <alignment horizontal="center" vertical="center" shrinkToFit="1"/>
      <protection hidden="1"/>
    </xf>
    <xf numFmtId="180" fontId="16" fillId="0" borderId="0" xfId="0" applyNumberFormat="1" applyFont="1" applyAlignment="1" applyProtection="1">
      <alignment horizontal="center" vertical="center" shrinkToFit="1"/>
      <protection hidden="1"/>
    </xf>
    <xf numFmtId="180" fontId="16" fillId="0" borderId="70" xfId="0" applyNumberFormat="1" applyFont="1" applyBorder="1" applyAlignment="1" applyProtection="1">
      <alignment horizontal="center" vertical="center" shrinkToFit="1"/>
      <protection hidden="1"/>
    </xf>
    <xf numFmtId="171" fontId="40" fillId="0" borderId="62" xfId="0" applyNumberFormat="1" applyFont="1" applyBorder="1" applyAlignment="1" applyProtection="1">
      <alignment horizontal="center" vertical="center"/>
      <protection hidden="1"/>
    </xf>
    <xf numFmtId="183" fontId="40" fillId="0" borderId="62" xfId="8" applyNumberFormat="1" applyFont="1" applyFill="1" applyBorder="1" applyAlignment="1" applyProtection="1">
      <alignment horizontal="center" vertical="center"/>
      <protection hidden="1"/>
    </xf>
    <xf numFmtId="180" fontId="40" fillId="0" borderId="62" xfId="8" applyNumberFormat="1" applyFont="1" applyBorder="1" applyAlignment="1" applyProtection="1">
      <alignment horizontal="center" vertical="center"/>
      <protection hidden="1"/>
    </xf>
    <xf numFmtId="0" fontId="40" fillId="0" borderId="62" xfId="0" applyFont="1" applyBorder="1" applyAlignment="1" applyProtection="1">
      <alignment horizontal="center" vertical="center"/>
      <protection hidden="1"/>
    </xf>
    <xf numFmtId="180" fontId="40" fillId="0" borderId="62" xfId="0" applyNumberFormat="1" applyFont="1" applyBorder="1" applyAlignment="1" applyProtection="1">
      <alignment horizontal="center" vertical="center"/>
      <protection hidden="1"/>
    </xf>
    <xf numFmtId="0" fontId="46" fillId="0" borderId="62" xfId="0" applyFont="1" applyBorder="1" applyAlignment="1" applyProtection="1">
      <alignment horizontal="center" vertical="center"/>
      <protection hidden="1"/>
    </xf>
    <xf numFmtId="0" fontId="5" fillId="13" borderId="64" xfId="0" applyFont="1" applyFill="1" applyBorder="1" applyAlignment="1" applyProtection="1">
      <alignment horizontal="center" vertical="center"/>
      <protection hidden="1"/>
    </xf>
    <xf numFmtId="0" fontId="5" fillId="13" borderId="62" xfId="0" applyFont="1" applyFill="1" applyBorder="1" applyAlignment="1" applyProtection="1">
      <alignment horizontal="center" vertical="center"/>
      <protection hidden="1"/>
    </xf>
    <xf numFmtId="175" fontId="16" fillId="0" borderId="1" xfId="0" applyNumberFormat="1" applyFont="1" applyBorder="1" applyAlignment="1" applyProtection="1">
      <alignment horizontal="center" vertical="center" shrinkToFit="1"/>
      <protection hidden="1"/>
    </xf>
    <xf numFmtId="175" fontId="16" fillId="0" borderId="12" xfId="0" applyNumberFormat="1" applyFont="1" applyBorder="1" applyAlignment="1" applyProtection="1">
      <alignment horizontal="center" vertical="center" shrinkToFit="1"/>
      <protection hidden="1"/>
    </xf>
    <xf numFmtId="175" fontId="16" fillId="0" borderId="30" xfId="0" applyNumberFormat="1" applyFont="1" applyBorder="1" applyAlignment="1" applyProtection="1">
      <alignment horizontal="center" vertical="center" shrinkToFit="1"/>
      <protection hidden="1"/>
    </xf>
    <xf numFmtId="175" fontId="16" fillId="0" borderId="0" xfId="0" applyNumberFormat="1" applyFont="1" applyAlignment="1" applyProtection="1">
      <alignment horizontal="center" vertical="center"/>
      <protection hidden="1"/>
    </xf>
    <xf numFmtId="171" fontId="16" fillId="0" borderId="30" xfId="0" applyNumberFormat="1" applyFont="1" applyBorder="1" applyAlignment="1" applyProtection="1">
      <alignment horizontal="center" vertical="center" shrinkToFit="1"/>
      <protection hidden="1"/>
    </xf>
    <xf numFmtId="171" fontId="16" fillId="0" borderId="0" xfId="0" applyNumberFormat="1" applyFont="1" applyAlignment="1" applyProtection="1">
      <alignment horizontal="center" vertical="center" shrinkToFit="1"/>
      <protection hidden="1"/>
    </xf>
    <xf numFmtId="171" fontId="16" fillId="0" borderId="1" xfId="0" applyNumberFormat="1" applyFont="1" applyBorder="1" applyAlignment="1" applyProtection="1">
      <alignment horizontal="center" vertical="center" shrinkToFit="1"/>
      <protection hidden="1"/>
    </xf>
    <xf numFmtId="0" fontId="16" fillId="0" borderId="69" xfId="0" applyFont="1" applyBorder="1" applyAlignment="1" applyProtection="1">
      <alignment horizontal="center" vertical="center"/>
      <protection hidden="1"/>
    </xf>
    <xf numFmtId="0" fontId="16" fillId="0" borderId="0" xfId="0" applyFont="1" applyAlignment="1" applyProtection="1">
      <alignment horizontal="center" vertical="center"/>
      <protection hidden="1"/>
    </xf>
    <xf numFmtId="0" fontId="16" fillId="0" borderId="28" xfId="0" applyFont="1" applyBorder="1" applyAlignment="1" applyProtection="1">
      <alignment horizontal="center" vertical="center"/>
      <protection hidden="1"/>
    </xf>
    <xf numFmtId="0" fontId="16" fillId="0" borderId="69" xfId="0" applyFont="1" applyBorder="1" applyAlignment="1" applyProtection="1">
      <alignment horizontal="center" vertical="center" shrinkToFit="1"/>
      <protection hidden="1"/>
    </xf>
    <xf numFmtId="0" fontId="16" fillId="0" borderId="0" xfId="0" applyFont="1" applyAlignment="1" applyProtection="1">
      <alignment horizontal="center" vertical="center" shrinkToFit="1"/>
      <protection hidden="1"/>
    </xf>
    <xf numFmtId="0" fontId="16" fillId="0" borderId="70" xfId="0" applyFont="1" applyBorder="1" applyAlignment="1" applyProtection="1">
      <alignment horizontal="center" vertical="center" shrinkToFit="1"/>
      <protection hidden="1"/>
    </xf>
    <xf numFmtId="180" fontId="16" fillId="0" borderId="1" xfId="0" applyNumberFormat="1" applyFont="1" applyBorder="1" applyAlignment="1" applyProtection="1">
      <alignment horizontal="center" vertical="center" shrinkToFit="1"/>
      <protection hidden="1"/>
    </xf>
    <xf numFmtId="170" fontId="5" fillId="0" borderId="12" xfId="0" applyNumberFormat="1" applyFont="1" applyBorder="1" applyAlignment="1" applyProtection="1">
      <alignment horizontal="center" vertical="center" shrinkToFit="1"/>
      <protection hidden="1"/>
    </xf>
    <xf numFmtId="175" fontId="5" fillId="0" borderId="12" xfId="0" applyNumberFormat="1" applyFont="1" applyBorder="1" applyAlignment="1" applyProtection="1">
      <alignment horizontal="center" vertical="center" shrinkToFit="1"/>
      <protection hidden="1"/>
    </xf>
    <xf numFmtId="170" fontId="5" fillId="15" borderId="14" xfId="0" applyNumberFormat="1" applyFont="1" applyFill="1" applyBorder="1" applyAlignment="1" applyProtection="1">
      <alignment horizontal="center" vertical="center" shrinkToFit="1"/>
      <protection hidden="1"/>
    </xf>
    <xf numFmtId="180" fontId="16" fillId="0" borderId="94" xfId="0" applyNumberFormat="1" applyFont="1" applyBorder="1" applyAlignment="1" applyProtection="1">
      <alignment horizontal="center" vertical="center"/>
      <protection hidden="1"/>
    </xf>
    <xf numFmtId="180" fontId="16" fillId="0" borderId="12" xfId="0" applyNumberFormat="1" applyFont="1" applyBorder="1" applyAlignment="1" applyProtection="1">
      <alignment horizontal="center" vertical="center"/>
      <protection hidden="1"/>
    </xf>
    <xf numFmtId="180" fontId="16" fillId="0" borderId="37" xfId="0" applyNumberFormat="1" applyFont="1" applyBorder="1" applyAlignment="1" applyProtection="1">
      <alignment horizontal="center" vertical="center"/>
      <protection hidden="1"/>
    </xf>
    <xf numFmtId="171" fontId="5" fillId="0" borderId="12" xfId="0" applyNumberFormat="1" applyFont="1" applyBorder="1" applyAlignment="1" applyProtection="1">
      <alignment horizontal="center" vertical="center" shrinkToFit="1"/>
      <protection hidden="1"/>
    </xf>
    <xf numFmtId="180" fontId="48" fillId="21" borderId="36" xfId="0" applyNumberFormat="1" applyFont="1" applyFill="1" applyBorder="1" applyAlignment="1" applyProtection="1">
      <alignment horizontal="center" vertical="center" shrinkToFit="1"/>
      <protection hidden="1"/>
    </xf>
    <xf numFmtId="180" fontId="48" fillId="21" borderId="34" xfId="0" applyNumberFormat="1" applyFont="1" applyFill="1" applyBorder="1" applyAlignment="1" applyProtection="1">
      <alignment horizontal="center" vertical="center" shrinkToFit="1"/>
      <protection hidden="1"/>
    </xf>
    <xf numFmtId="180" fontId="48" fillId="21" borderId="35" xfId="0" applyNumberFormat="1" applyFont="1" applyFill="1" applyBorder="1" applyAlignment="1" applyProtection="1">
      <alignment horizontal="center" vertical="center" shrinkToFit="1"/>
      <protection hidden="1"/>
    </xf>
    <xf numFmtId="175" fontId="16" fillId="0" borderId="0" xfId="0" applyNumberFormat="1" applyFont="1" applyAlignment="1" applyProtection="1">
      <alignment horizontal="center" vertical="center" shrinkToFit="1"/>
      <protection hidden="1"/>
    </xf>
    <xf numFmtId="170" fontId="5" fillId="0" borderId="30" xfId="0" applyNumberFormat="1" applyFont="1" applyBorder="1" applyAlignment="1" applyProtection="1">
      <alignment horizontal="center" vertical="center" shrinkToFit="1"/>
      <protection hidden="1"/>
    </xf>
    <xf numFmtId="168" fontId="5" fillId="0" borderId="12" xfId="0" applyNumberFormat="1" applyFont="1" applyBorder="1" applyAlignment="1" applyProtection="1">
      <alignment horizontal="center" vertical="center" shrinkToFit="1"/>
      <protection hidden="1"/>
    </xf>
    <xf numFmtId="170" fontId="5" fillId="10" borderId="12" xfId="0" applyNumberFormat="1" applyFont="1" applyFill="1" applyBorder="1" applyAlignment="1" applyProtection="1">
      <alignment horizontal="center" vertical="center" shrinkToFit="1"/>
      <protection locked="0"/>
    </xf>
    <xf numFmtId="168" fontId="5" fillId="4" borderId="12" xfId="0" applyNumberFormat="1" applyFont="1" applyFill="1" applyBorder="1" applyAlignment="1" applyProtection="1">
      <alignment horizontal="center" vertical="center" shrinkToFit="1"/>
      <protection hidden="1"/>
    </xf>
    <xf numFmtId="0" fontId="9" fillId="0" borderId="13" xfId="0" applyFont="1" applyBorder="1" applyAlignment="1" applyProtection="1">
      <alignment vertical="center" shrinkToFit="1"/>
      <protection hidden="1"/>
    </xf>
    <xf numFmtId="170" fontId="5" fillId="15" borderId="12" xfId="0" applyNumberFormat="1" applyFont="1" applyFill="1" applyBorder="1" applyAlignment="1" applyProtection="1">
      <alignment horizontal="center" vertical="center" shrinkToFit="1"/>
      <protection hidden="1"/>
    </xf>
    <xf numFmtId="168" fontId="5" fillId="10" borderId="103" xfId="0" applyNumberFormat="1" applyFont="1" applyFill="1" applyBorder="1" applyAlignment="1" applyProtection="1">
      <alignment vertical="center"/>
      <protection locked="0"/>
    </xf>
    <xf numFmtId="180" fontId="54" fillId="0" borderId="55" xfId="0" applyNumberFormat="1" applyFont="1" applyBorder="1" applyAlignment="1" applyProtection="1">
      <alignment horizontal="center" vertical="center" shrinkToFit="1"/>
      <protection hidden="1"/>
    </xf>
    <xf numFmtId="180" fontId="54" fillId="0" borderId="0" xfId="0" applyNumberFormat="1" applyFont="1" applyAlignment="1" applyProtection="1">
      <alignment horizontal="center" vertical="center" shrinkToFit="1"/>
      <protection hidden="1"/>
    </xf>
    <xf numFmtId="180" fontId="55" fillId="0" borderId="0" xfId="0" applyNumberFormat="1" applyFont="1" applyAlignment="1" applyProtection="1">
      <alignment horizontal="center" vertical="center" shrinkToFit="1"/>
      <protection hidden="1"/>
    </xf>
    <xf numFmtId="180" fontId="55" fillId="0" borderId="61" xfId="0" applyNumberFormat="1" applyFont="1" applyBorder="1" applyAlignment="1" applyProtection="1">
      <alignment horizontal="center" vertical="center" shrinkToFit="1"/>
      <protection hidden="1"/>
    </xf>
    <xf numFmtId="0" fontId="5" fillId="0" borderId="7" xfId="0" applyFont="1" applyBorder="1" applyAlignment="1" applyProtection="1">
      <alignment horizontal="center" vertical="center"/>
      <protection hidden="1"/>
    </xf>
    <xf numFmtId="177" fontId="15" fillId="0" borderId="22" xfId="0" applyNumberFormat="1" applyFont="1" applyBorder="1" applyAlignment="1" applyProtection="1">
      <alignment horizontal="center" vertical="center"/>
      <protection hidden="1"/>
    </xf>
    <xf numFmtId="177" fontId="15" fillId="0" borderId="0" xfId="0" applyNumberFormat="1" applyFont="1" applyAlignment="1" applyProtection="1">
      <alignment horizontal="center" vertical="center"/>
      <protection hidden="1"/>
    </xf>
    <xf numFmtId="180" fontId="5" fillId="0" borderId="0" xfId="6" applyNumberFormat="1" applyFont="1" applyBorder="1" applyAlignment="1" applyProtection="1">
      <alignment horizontal="center" vertical="center"/>
      <protection hidden="1"/>
    </xf>
    <xf numFmtId="177" fontId="5" fillId="0" borderId="26" xfId="0" applyNumberFormat="1" applyFont="1" applyBorder="1" applyAlignment="1" applyProtection="1">
      <alignment vertical="center" shrinkToFit="1"/>
      <protection hidden="1"/>
    </xf>
    <xf numFmtId="177" fontId="5" fillId="0" borderId="102" xfId="0" applyNumberFormat="1" applyFont="1" applyBorder="1" applyAlignment="1" applyProtection="1">
      <alignment vertical="center" shrinkToFit="1"/>
      <protection hidden="1"/>
    </xf>
    <xf numFmtId="177" fontId="5" fillId="10" borderId="80" xfId="0" applyNumberFormat="1" applyFont="1" applyFill="1" applyBorder="1" applyAlignment="1" applyProtection="1">
      <alignment vertical="center"/>
      <protection locked="0"/>
    </xf>
    <xf numFmtId="0" fontId="9" fillId="0" borderId="0" xfId="0" applyFont="1" applyAlignment="1" applyProtection="1">
      <alignment horizontal="left" vertical="center"/>
      <protection hidden="1"/>
    </xf>
    <xf numFmtId="170" fontId="9" fillId="0" borderId="12" xfId="0" applyNumberFormat="1" applyFont="1" applyBorder="1" applyAlignment="1" applyProtection="1">
      <alignment horizontal="center" vertical="center" shrinkToFit="1"/>
      <protection locked="0"/>
    </xf>
    <xf numFmtId="170" fontId="9" fillId="0" borderId="30" xfId="0" applyNumberFormat="1" applyFont="1" applyBorder="1" applyAlignment="1" applyProtection="1">
      <alignment horizontal="center" vertical="center" shrinkToFit="1"/>
      <protection locked="0"/>
    </xf>
    <xf numFmtId="0" fontId="9" fillId="0" borderId="18" xfId="0" applyFont="1" applyBorder="1" applyAlignment="1" applyProtection="1">
      <alignment horizontal="center" vertical="center" shrinkToFit="1"/>
      <protection hidden="1"/>
    </xf>
    <xf numFmtId="0" fontId="9" fillId="0" borderId="9" xfId="0" applyFont="1" applyBorder="1" applyAlignment="1" applyProtection="1">
      <alignment horizontal="center" vertical="center" shrinkToFit="1"/>
      <protection hidden="1"/>
    </xf>
    <xf numFmtId="0" fontId="5" fillId="0" borderId="94" xfId="0" applyFont="1" applyBorder="1" applyAlignment="1" applyProtection="1">
      <alignment vertical="center"/>
      <protection hidden="1"/>
    </xf>
    <xf numFmtId="0" fontId="5" fillId="0" borderId="12" xfId="0" applyFont="1" applyBorder="1" applyAlignment="1" applyProtection="1">
      <alignment vertical="center"/>
      <protection hidden="1"/>
    </xf>
    <xf numFmtId="1" fontId="49" fillId="0" borderId="55" xfId="0" applyNumberFormat="1" applyFont="1" applyBorder="1" applyAlignment="1" applyProtection="1">
      <alignment horizontal="center" vertical="center" shrinkToFit="1"/>
      <protection locked="0" hidden="1"/>
    </xf>
    <xf numFmtId="1" fontId="49" fillId="0" borderId="0" xfId="0" applyNumberFormat="1" applyFont="1" applyAlignment="1" applyProtection="1">
      <alignment horizontal="center" vertical="center" shrinkToFit="1"/>
      <protection locked="0" hidden="1"/>
    </xf>
    <xf numFmtId="1" fontId="49" fillId="0" borderId="61" xfId="0" applyNumberFormat="1" applyFont="1" applyBorder="1" applyAlignment="1" applyProtection="1">
      <alignment horizontal="center" vertical="center" shrinkToFit="1"/>
      <protection locked="0" hidden="1"/>
    </xf>
    <xf numFmtId="181" fontId="49" fillId="0" borderId="69" xfId="0" applyNumberFormat="1" applyFont="1" applyBorder="1" applyAlignment="1" applyProtection="1">
      <alignment horizontal="center" vertical="center"/>
      <protection hidden="1"/>
    </xf>
    <xf numFmtId="181" fontId="49" fillId="0" borderId="0" xfId="0" applyNumberFormat="1" applyFont="1" applyAlignment="1" applyProtection="1">
      <alignment horizontal="center" vertical="center"/>
      <protection hidden="1"/>
    </xf>
    <xf numFmtId="181" fontId="49" fillId="0" borderId="61" xfId="0" applyNumberFormat="1" applyFont="1" applyBorder="1" applyAlignment="1" applyProtection="1">
      <alignment horizontal="center" vertical="center"/>
      <protection hidden="1"/>
    </xf>
    <xf numFmtId="0" fontId="49" fillId="0" borderId="69" xfId="0" applyFont="1" applyBorder="1" applyAlignment="1" applyProtection="1">
      <alignment horizontal="center" vertical="center"/>
      <protection hidden="1"/>
    </xf>
    <xf numFmtId="0" fontId="49" fillId="0" borderId="0" xfId="0" applyFont="1" applyAlignment="1" applyProtection="1">
      <alignment horizontal="center" vertical="center"/>
      <protection hidden="1"/>
    </xf>
    <xf numFmtId="0" fontId="49" fillId="0" borderId="61" xfId="0" applyFont="1" applyBorder="1" applyAlignment="1" applyProtection="1">
      <alignment horizontal="center" vertical="center"/>
      <protection hidden="1"/>
    </xf>
    <xf numFmtId="180" fontId="61" fillId="0" borderId="0" xfId="0" applyNumberFormat="1" applyFont="1" applyAlignment="1" applyProtection="1">
      <alignment horizontal="center" vertical="center"/>
      <protection hidden="1"/>
    </xf>
    <xf numFmtId="2" fontId="18" fillId="0" borderId="30" xfId="0" applyNumberFormat="1" applyFont="1" applyBorder="1" applyAlignment="1" applyProtection="1">
      <alignment horizontal="center" vertical="center" shrinkToFit="1"/>
      <protection locked="0"/>
    </xf>
    <xf numFmtId="2" fontId="18" fillId="0" borderId="0" xfId="0" applyNumberFormat="1" applyFont="1" applyAlignment="1" applyProtection="1">
      <alignment horizontal="center" vertical="center" shrinkToFit="1"/>
      <protection locked="0"/>
    </xf>
    <xf numFmtId="2" fontId="18" fillId="0" borderId="70" xfId="0" applyNumberFormat="1" applyFont="1" applyBorder="1" applyAlignment="1" applyProtection="1">
      <alignment horizontal="center" vertical="center" shrinkToFit="1"/>
      <protection locked="0"/>
    </xf>
    <xf numFmtId="2" fontId="18" fillId="0" borderId="28" xfId="0" applyNumberFormat="1" applyFont="1" applyBorder="1" applyAlignment="1" applyProtection="1">
      <alignment horizontal="center" vertical="center" shrinkToFit="1"/>
      <protection locked="0"/>
    </xf>
    <xf numFmtId="172" fontId="18" fillId="0" borderId="0" xfId="0" applyNumberFormat="1" applyFont="1" applyAlignment="1" applyProtection="1">
      <alignment horizontal="center" vertical="center" shrinkToFit="1"/>
      <protection locked="0"/>
    </xf>
    <xf numFmtId="172" fontId="18" fillId="0" borderId="1" xfId="0" applyNumberFormat="1" applyFont="1" applyBorder="1" applyAlignment="1" applyProtection="1">
      <alignment horizontal="center" vertical="center" shrinkToFit="1"/>
      <protection locked="0"/>
    </xf>
    <xf numFmtId="2" fontId="18" fillId="0" borderId="12" xfId="0" applyNumberFormat="1" applyFont="1" applyBorder="1" applyAlignment="1" applyProtection="1">
      <alignment horizontal="center" vertical="center" shrinkToFit="1"/>
      <protection locked="0"/>
    </xf>
    <xf numFmtId="170" fontId="5" fillId="0" borderId="12" xfId="0" applyNumberFormat="1" applyFont="1" applyBorder="1" applyAlignment="1">
      <alignment horizontal="center" vertical="center" shrinkToFit="1"/>
    </xf>
    <xf numFmtId="173" fontId="5" fillId="10" borderId="12" xfId="0" applyNumberFormat="1" applyFont="1" applyFill="1" applyBorder="1" applyAlignment="1" applyProtection="1">
      <alignment horizontal="center" vertical="center" shrinkToFit="1"/>
      <protection locked="0"/>
    </xf>
    <xf numFmtId="0" fontId="22" fillId="0" borderId="103" xfId="0" applyFont="1" applyBorder="1" applyAlignment="1" applyProtection="1">
      <alignment horizontal="center" vertical="center"/>
      <protection hidden="1"/>
    </xf>
    <xf numFmtId="0" fontId="22" fillId="0" borderId="103" xfId="0" applyFont="1" applyBorder="1" applyAlignment="1" applyProtection="1">
      <alignment horizontal="center" vertical="center" wrapText="1"/>
      <protection hidden="1"/>
    </xf>
    <xf numFmtId="0" fontId="22" fillId="9" borderId="90" xfId="0" applyFont="1" applyFill="1" applyBorder="1" applyAlignment="1" applyProtection="1">
      <alignment horizontal="center" vertical="center" wrapText="1"/>
      <protection locked="0"/>
    </xf>
    <xf numFmtId="0" fontId="22" fillId="0" borderId="103" xfId="0" applyFont="1" applyBorder="1" applyAlignment="1" applyProtection="1">
      <alignment horizontal="center" vertical="center" wrapText="1" shrinkToFit="1"/>
      <protection hidden="1"/>
    </xf>
    <xf numFmtId="0" fontId="22" fillId="9" borderId="90" xfId="0" applyFont="1" applyFill="1" applyBorder="1" applyAlignment="1" applyProtection="1">
      <alignment horizontal="center" vertical="center"/>
      <protection locked="0"/>
    </xf>
    <xf numFmtId="173" fontId="5" fillId="0" borderId="89" xfId="0" applyNumberFormat="1" applyFont="1" applyBorder="1" applyAlignment="1" applyProtection="1">
      <alignment horizontal="center" vertical="center" shrinkToFit="1"/>
      <protection hidden="1"/>
    </xf>
    <xf numFmtId="173" fontId="5" fillId="0" borderId="99" xfId="0" applyNumberFormat="1" applyFont="1" applyBorder="1" applyAlignment="1" applyProtection="1">
      <alignment horizontal="center" vertical="center" shrinkToFit="1"/>
      <protection hidden="1"/>
    </xf>
    <xf numFmtId="173" fontId="5" fillId="0" borderId="100" xfId="0" applyNumberFormat="1" applyFont="1" applyBorder="1" applyAlignment="1" applyProtection="1">
      <alignment horizontal="center" vertical="center" shrinkToFit="1"/>
      <protection hidden="1"/>
    </xf>
    <xf numFmtId="0" fontId="19" fillId="13" borderId="101" xfId="0" applyFont="1" applyFill="1" applyBorder="1" applyAlignment="1" applyProtection="1">
      <alignment horizontal="center" vertical="center" wrapText="1"/>
      <protection hidden="1"/>
    </xf>
    <xf numFmtId="0" fontId="19" fillId="13" borderId="27" xfId="0" applyFont="1" applyFill="1" applyBorder="1" applyAlignment="1" applyProtection="1">
      <alignment horizontal="center" vertical="center" wrapText="1"/>
      <protection hidden="1"/>
    </xf>
    <xf numFmtId="0" fontId="19" fillId="13" borderId="91" xfId="0" applyFont="1" applyFill="1" applyBorder="1" applyAlignment="1" applyProtection="1">
      <alignment horizontal="center" vertical="center" wrapText="1"/>
      <protection hidden="1"/>
    </xf>
    <xf numFmtId="0" fontId="19" fillId="13" borderId="69" xfId="0" applyFont="1" applyFill="1" applyBorder="1" applyAlignment="1" applyProtection="1">
      <alignment horizontal="center" vertical="center" wrapText="1"/>
      <protection hidden="1"/>
    </xf>
    <xf numFmtId="0" fontId="19" fillId="13" borderId="0" xfId="0" applyFont="1" applyFill="1" applyAlignment="1" applyProtection="1">
      <alignment horizontal="center" vertical="center" wrapText="1"/>
      <protection hidden="1"/>
    </xf>
    <xf numFmtId="0" fontId="19" fillId="13" borderId="70" xfId="0" applyFont="1" applyFill="1" applyBorder="1" applyAlignment="1" applyProtection="1">
      <alignment horizontal="center" vertical="center" wrapText="1"/>
      <protection hidden="1"/>
    </xf>
    <xf numFmtId="0" fontId="19" fillId="13" borderId="109" xfId="0" applyFont="1" applyFill="1" applyBorder="1" applyAlignment="1" applyProtection="1">
      <alignment horizontal="center" vertical="center" wrapText="1"/>
      <protection hidden="1"/>
    </xf>
    <xf numFmtId="0" fontId="19" fillId="13" borderId="29" xfId="0" applyFont="1" applyFill="1" applyBorder="1" applyAlignment="1" applyProtection="1">
      <alignment horizontal="center" vertical="center" wrapText="1"/>
      <protection hidden="1"/>
    </xf>
    <xf numFmtId="0" fontId="19" fillId="13" borderId="76" xfId="0" applyFont="1" applyFill="1" applyBorder="1" applyAlignment="1" applyProtection="1">
      <alignment horizontal="center" vertical="center" wrapText="1"/>
      <protection hidden="1"/>
    </xf>
    <xf numFmtId="2" fontId="18" fillId="0" borderId="2" xfId="0" applyNumberFormat="1" applyFont="1" applyBorder="1" applyAlignment="1" applyProtection="1">
      <alignment horizontal="center" vertical="center" shrinkToFit="1"/>
      <protection locked="0"/>
    </xf>
    <xf numFmtId="2" fontId="18" fillId="0" borderId="3" xfId="0" applyNumberFormat="1" applyFont="1" applyBorder="1" applyAlignment="1" applyProtection="1">
      <alignment horizontal="center" vertical="center" shrinkToFit="1"/>
      <protection locked="0"/>
    </xf>
    <xf numFmtId="2" fontId="18" fillId="0" borderId="96" xfId="0" applyNumberFormat="1" applyFont="1" applyBorder="1" applyAlignment="1" applyProtection="1">
      <alignment horizontal="center" vertical="center" shrinkToFit="1"/>
      <protection locked="0"/>
    </xf>
    <xf numFmtId="177" fontId="22" fillId="0" borderId="103" xfId="0" applyNumberFormat="1" applyFont="1" applyBorder="1" applyAlignment="1" applyProtection="1">
      <alignment horizontal="center" vertical="center" shrinkToFit="1"/>
      <protection hidden="1"/>
    </xf>
    <xf numFmtId="0" fontId="19" fillId="0" borderId="103" xfId="0" applyFont="1" applyBorder="1" applyAlignment="1" applyProtection="1">
      <alignment vertical="center"/>
      <protection hidden="1"/>
    </xf>
    <xf numFmtId="168" fontId="5" fillId="0" borderId="103" xfId="0" applyNumberFormat="1" applyFont="1" applyBorder="1" applyAlignment="1" applyProtection="1">
      <alignment vertical="center"/>
      <protection hidden="1"/>
    </xf>
    <xf numFmtId="168" fontId="5" fillId="0" borderId="104" xfId="0" applyNumberFormat="1" applyFont="1" applyBorder="1" applyAlignment="1" applyProtection="1">
      <alignment vertical="center"/>
      <protection hidden="1"/>
    </xf>
    <xf numFmtId="0" fontId="5" fillId="10" borderId="0" xfId="0" applyFont="1" applyFill="1" applyAlignment="1" applyProtection="1">
      <alignment horizontal="center" vertical="center"/>
      <protection locked="0"/>
    </xf>
    <xf numFmtId="0" fontId="5" fillId="10" borderId="23" xfId="0" applyFont="1" applyFill="1" applyBorder="1" applyAlignment="1" applyProtection="1">
      <alignment horizontal="center" vertical="center"/>
      <protection locked="0"/>
    </xf>
    <xf numFmtId="0" fontId="15" fillId="0" borderId="94" xfId="0" applyFont="1" applyBorder="1" applyAlignment="1" applyProtection="1">
      <alignment horizontal="center" vertical="center" shrinkToFit="1"/>
      <protection hidden="1"/>
    </xf>
    <xf numFmtId="0" fontId="15" fillId="0" borderId="12" xfId="0" applyFont="1" applyBorder="1" applyAlignment="1" applyProtection="1">
      <alignment horizontal="center" vertical="center" shrinkToFit="1"/>
      <protection hidden="1"/>
    </xf>
    <xf numFmtId="0" fontId="15" fillId="0" borderId="106" xfId="0" applyFont="1" applyBorder="1" applyAlignment="1" applyProtection="1">
      <alignment horizontal="center" vertical="center" shrinkToFit="1"/>
      <protection hidden="1"/>
    </xf>
    <xf numFmtId="0" fontId="14" fillId="0" borderId="107" xfId="0" applyFont="1" applyBorder="1" applyAlignment="1" applyProtection="1">
      <alignment horizontal="center" vertical="center" shrinkToFit="1"/>
      <protection hidden="1"/>
    </xf>
    <xf numFmtId="0" fontId="14" fillId="0" borderId="72" xfId="0" applyFont="1" applyBorder="1" applyAlignment="1" applyProtection="1">
      <alignment horizontal="center" vertical="center" shrinkToFit="1"/>
      <protection hidden="1"/>
    </xf>
    <xf numFmtId="0" fontId="14" fillId="0" borderId="108" xfId="0" applyFont="1" applyBorder="1" applyAlignment="1" applyProtection="1">
      <alignment horizontal="center" vertical="center" shrinkToFit="1"/>
      <protection hidden="1"/>
    </xf>
    <xf numFmtId="49" fontId="22" fillId="0" borderId="103" xfId="0" applyNumberFormat="1" applyFont="1" applyBorder="1" applyAlignment="1" applyProtection="1">
      <alignment horizontal="center" vertical="center"/>
      <protection hidden="1"/>
    </xf>
    <xf numFmtId="0" fontId="22" fillId="16" borderId="103" xfId="0" applyFont="1" applyFill="1" applyBorder="1" applyAlignment="1" applyProtection="1">
      <alignment horizontal="center" vertical="center" wrapText="1"/>
      <protection hidden="1"/>
    </xf>
    <xf numFmtId="0" fontId="22" fillId="0" borderId="103" xfId="0" applyFont="1" applyBorder="1" applyAlignment="1" applyProtection="1">
      <alignment horizontal="left" vertical="center"/>
      <protection hidden="1"/>
    </xf>
    <xf numFmtId="1" fontId="22" fillId="0" borderId="103" xfId="0" applyNumberFormat="1" applyFont="1" applyBorder="1" applyAlignment="1" applyProtection="1">
      <alignment horizontal="center" vertical="center" shrinkToFit="1"/>
      <protection hidden="1"/>
    </xf>
    <xf numFmtId="0" fontId="22" fillId="0" borderId="89" xfId="0" applyFont="1" applyBorder="1" applyAlignment="1" applyProtection="1">
      <alignment horizontal="center" vertical="center" wrapText="1"/>
      <protection hidden="1"/>
    </xf>
    <xf numFmtId="0" fontId="22" fillId="9" borderId="103" xfId="0" applyFont="1" applyFill="1" applyBorder="1" applyAlignment="1" applyProtection="1">
      <alignment horizontal="center" vertical="center"/>
      <protection locked="0"/>
    </xf>
    <xf numFmtId="0" fontId="19" fillId="0" borderId="89" xfId="0" applyFont="1" applyBorder="1" applyAlignment="1" applyProtection="1">
      <alignment horizontal="center" vertical="center" wrapText="1"/>
      <protection hidden="1"/>
    </xf>
    <xf numFmtId="0" fontId="5" fillId="0" borderId="12" xfId="0" applyFont="1" applyBorder="1" applyAlignment="1" applyProtection="1">
      <alignment vertical="center" shrinkToFit="1"/>
      <protection hidden="1"/>
    </xf>
    <xf numFmtId="170" fontId="5" fillId="0" borderId="12" xfId="0" applyNumberFormat="1" applyFont="1" applyBorder="1" applyAlignment="1" applyProtection="1">
      <alignment vertical="center" shrinkToFit="1"/>
      <protection hidden="1"/>
    </xf>
    <xf numFmtId="0" fontId="22" fillId="15" borderId="103" xfId="0" applyFont="1" applyFill="1" applyBorder="1" applyAlignment="1" applyProtection="1">
      <alignment horizontal="center" vertical="center" wrapText="1"/>
      <protection hidden="1"/>
    </xf>
    <xf numFmtId="0" fontId="17" fillId="0" borderId="94" xfId="0" applyFont="1" applyBorder="1" applyAlignment="1" applyProtection="1">
      <alignment horizontal="right" vertical="center"/>
      <protection hidden="1"/>
    </xf>
    <xf numFmtId="0" fontId="17" fillId="0" borderId="12" xfId="0" applyFont="1" applyBorder="1" applyAlignment="1" applyProtection="1">
      <alignment horizontal="right" vertical="center"/>
      <protection hidden="1"/>
    </xf>
    <xf numFmtId="0" fontId="5" fillId="10" borderId="7" xfId="0" applyFont="1" applyFill="1" applyBorder="1" applyAlignment="1" applyProtection="1">
      <alignment horizontal="center" vertical="center"/>
      <protection locked="0"/>
    </xf>
    <xf numFmtId="10" fontId="15" fillId="0" borderId="0" xfId="0" applyNumberFormat="1" applyFont="1" applyAlignment="1" applyProtection="1">
      <alignment horizontal="center" vertical="center"/>
      <protection hidden="1"/>
    </xf>
    <xf numFmtId="177" fontId="47" fillId="6" borderId="20" xfId="16" applyNumberFormat="1" applyFont="1" applyFill="1" applyBorder="1" applyAlignment="1" applyProtection="1">
      <alignment horizontal="center" vertical="center"/>
      <protection hidden="1"/>
    </xf>
    <xf numFmtId="170" fontId="48" fillId="15" borderId="59" xfId="0" applyNumberFormat="1" applyFont="1" applyFill="1" applyBorder="1" applyAlignment="1" applyProtection="1">
      <alignment horizontal="center" vertical="center"/>
      <protection hidden="1"/>
    </xf>
    <xf numFmtId="170" fontId="48" fillId="15" borderId="5" xfId="0" applyNumberFormat="1" applyFont="1" applyFill="1" applyBorder="1" applyAlignment="1" applyProtection="1">
      <alignment horizontal="center" vertical="center"/>
      <protection hidden="1"/>
    </xf>
    <xf numFmtId="170" fontId="48" fillId="15" borderId="21" xfId="0" applyNumberFormat="1" applyFont="1" applyFill="1" applyBorder="1" applyAlignment="1" applyProtection="1">
      <alignment horizontal="center" vertical="center"/>
      <protection hidden="1"/>
    </xf>
    <xf numFmtId="170" fontId="48" fillId="15" borderId="60" xfId="0" applyNumberFormat="1" applyFont="1" applyFill="1" applyBorder="1" applyAlignment="1" applyProtection="1">
      <alignment horizontal="center" vertical="center"/>
      <protection hidden="1"/>
    </xf>
    <xf numFmtId="0" fontId="5" fillId="0" borderId="0" xfId="0" applyFont="1" applyAlignment="1" applyProtection="1">
      <alignment horizontal="center" vertical="center" shrinkToFit="1"/>
      <protection hidden="1"/>
    </xf>
    <xf numFmtId="180" fontId="5" fillId="0" borderId="0" xfId="0" applyNumberFormat="1" applyFont="1" applyAlignment="1" applyProtection="1">
      <alignment horizontal="center" vertical="center"/>
      <protection hidden="1"/>
    </xf>
    <xf numFmtId="177" fontId="15" fillId="0" borderId="22" xfId="0" applyNumberFormat="1" applyFont="1" applyBorder="1" applyAlignment="1" applyProtection="1">
      <alignment horizontal="right" vertical="center"/>
      <protection hidden="1"/>
    </xf>
    <xf numFmtId="177" fontId="15" fillId="0" borderId="0" xfId="0" applyNumberFormat="1" applyFont="1" applyAlignment="1" applyProtection="1">
      <alignment horizontal="right" vertical="center"/>
      <protection hidden="1"/>
    </xf>
    <xf numFmtId="0" fontId="5" fillId="0" borderId="22" xfId="0" applyFont="1" applyBorder="1" applyAlignment="1" applyProtection="1">
      <alignment horizontal="right" vertical="center"/>
      <protection hidden="1"/>
    </xf>
    <xf numFmtId="0" fontId="5" fillId="0" borderId="0" xfId="0" applyFont="1" applyAlignment="1" applyProtection="1">
      <alignment horizontal="right" vertical="center"/>
      <protection hidden="1"/>
    </xf>
    <xf numFmtId="180" fontId="34" fillId="0" borderId="75" xfId="6" applyNumberFormat="1" applyFont="1" applyFill="1" applyBorder="1" applyAlignment="1" applyProtection="1">
      <alignment horizontal="center" vertical="center"/>
      <protection hidden="1"/>
    </xf>
    <xf numFmtId="180" fontId="34" fillId="11" borderId="75" xfId="6" applyNumberFormat="1" applyFont="1" applyFill="1" applyBorder="1" applyAlignment="1" applyProtection="1">
      <alignment horizontal="center" vertical="center"/>
      <protection locked="0"/>
    </xf>
    <xf numFmtId="0" fontId="5" fillId="0" borderId="12" xfId="0" applyFont="1" applyBorder="1" applyAlignment="1">
      <alignment horizontal="center" vertical="center" shrinkToFit="1"/>
    </xf>
    <xf numFmtId="168" fontId="9" fillId="0" borderId="12" xfId="0" applyNumberFormat="1" applyFont="1" applyBorder="1" applyAlignment="1" applyProtection="1">
      <alignment horizontal="center" vertical="center" shrinkToFit="1"/>
      <protection hidden="1"/>
    </xf>
    <xf numFmtId="168" fontId="5" fillId="10" borderId="12" xfId="0" applyNumberFormat="1" applyFont="1" applyFill="1" applyBorder="1" applyAlignment="1" applyProtection="1">
      <alignment horizontal="center" vertical="center" shrinkToFit="1"/>
      <protection locked="0"/>
    </xf>
    <xf numFmtId="170" fontId="17" fillId="13" borderId="80" xfId="0" applyNumberFormat="1" applyFont="1" applyFill="1" applyBorder="1" applyAlignment="1" applyProtection="1">
      <alignment horizontal="center" vertical="center" shrinkToFit="1"/>
      <protection hidden="1"/>
    </xf>
    <xf numFmtId="0" fontId="9" fillId="0" borderId="94" xfId="0" applyFont="1" applyBorder="1" applyAlignment="1" applyProtection="1">
      <alignment vertical="center"/>
      <protection hidden="1"/>
    </xf>
    <xf numFmtId="0" fontId="9" fillId="0" borderId="12" xfId="0" applyFont="1" applyBorder="1" applyAlignment="1" applyProtection="1">
      <alignment vertical="center"/>
      <protection hidden="1"/>
    </xf>
    <xf numFmtId="179" fontId="5" fillId="10" borderId="12" xfId="0" applyNumberFormat="1" applyFont="1" applyFill="1" applyBorder="1" applyAlignment="1" applyProtection="1">
      <alignment horizontal="center" vertical="center" shrinkToFit="1"/>
      <protection locked="0"/>
    </xf>
    <xf numFmtId="177" fontId="5" fillId="10" borderId="12" xfId="0" applyNumberFormat="1" applyFont="1" applyFill="1" applyBorder="1" applyAlignment="1" applyProtection="1">
      <alignment horizontal="center" vertical="center" shrinkToFit="1"/>
      <protection locked="0"/>
    </xf>
    <xf numFmtId="0" fontId="5" fillId="13" borderId="1" xfId="0" applyFont="1" applyFill="1" applyBorder="1" applyAlignment="1" applyProtection="1">
      <alignment vertical="center"/>
      <protection hidden="1"/>
    </xf>
    <xf numFmtId="178" fontId="5" fillId="0" borderId="12" xfId="0" applyNumberFormat="1" applyFont="1" applyBorder="1" applyAlignment="1">
      <alignment horizontal="center" vertical="center" shrinkToFit="1"/>
    </xf>
    <xf numFmtId="170" fontId="5" fillId="0" borderId="30" xfId="0" applyNumberFormat="1" applyFont="1" applyBorder="1" applyAlignment="1">
      <alignment horizontal="center" vertical="center" shrinkToFit="1"/>
    </xf>
    <xf numFmtId="178" fontId="5" fillId="0" borderId="12" xfId="0" applyNumberFormat="1" applyFont="1" applyBorder="1" applyAlignment="1" applyProtection="1">
      <alignment horizontal="center" vertical="center" shrinkToFit="1"/>
      <protection hidden="1"/>
    </xf>
    <xf numFmtId="170" fontId="9" fillId="0" borderId="12" xfId="0" applyNumberFormat="1" applyFont="1" applyBorder="1" applyAlignment="1" applyProtection="1">
      <alignment horizontal="center" vertical="center" shrinkToFit="1"/>
      <protection hidden="1"/>
    </xf>
    <xf numFmtId="0" fontId="10" fillId="0" borderId="0" xfId="0" applyFont="1" applyAlignment="1" applyProtection="1">
      <alignment horizontal="center" vertical="center"/>
      <protection hidden="1"/>
    </xf>
    <xf numFmtId="180" fontId="53" fillId="0" borderId="69" xfId="23" applyNumberFormat="1" applyFont="1" applyBorder="1" applyAlignment="1" applyProtection="1">
      <alignment horizontal="center" vertical="center"/>
      <protection hidden="1"/>
    </xf>
    <xf numFmtId="180" fontId="53" fillId="0" borderId="0" xfId="23" applyNumberFormat="1" applyFont="1" applyBorder="1" applyAlignment="1" applyProtection="1">
      <alignment horizontal="center" vertical="center"/>
      <protection hidden="1"/>
    </xf>
    <xf numFmtId="180" fontId="47" fillId="21" borderId="69" xfId="24" applyNumberFormat="1" applyFont="1" applyFill="1" applyBorder="1" applyAlignment="1" applyProtection="1">
      <alignment horizontal="center" vertical="center"/>
      <protection hidden="1"/>
    </xf>
    <xf numFmtId="180" fontId="47" fillId="21" borderId="0" xfId="24" applyNumberFormat="1" applyFont="1" applyFill="1" applyBorder="1" applyAlignment="1" applyProtection="1">
      <alignment horizontal="center" vertical="center"/>
      <protection hidden="1"/>
    </xf>
    <xf numFmtId="180" fontId="47" fillId="21" borderId="70" xfId="24" applyNumberFormat="1" applyFont="1" applyFill="1" applyBorder="1" applyAlignment="1" applyProtection="1">
      <alignment horizontal="center" vertical="center"/>
      <protection hidden="1"/>
    </xf>
    <xf numFmtId="170" fontId="22" fillId="0" borderId="0" xfId="0" applyNumberFormat="1" applyFont="1" applyAlignment="1" applyProtection="1">
      <alignment horizontal="center" vertical="center" shrinkToFit="1"/>
      <protection hidden="1"/>
    </xf>
    <xf numFmtId="0" fontId="24" fillId="13" borderId="62" xfId="0" applyFont="1" applyFill="1" applyBorder="1" applyAlignment="1" applyProtection="1">
      <alignment horizontal="center" vertical="center"/>
      <protection hidden="1"/>
    </xf>
    <xf numFmtId="0" fontId="9" fillId="0" borderId="62" xfId="0" applyFont="1" applyBorder="1" applyAlignment="1" applyProtection="1">
      <alignment horizontal="left" vertical="center" wrapText="1"/>
      <protection locked="0"/>
    </xf>
    <xf numFmtId="173" fontId="5" fillId="0" borderId="80" xfId="0" applyNumberFormat="1" applyFont="1" applyBorder="1" applyAlignment="1" applyProtection="1">
      <alignment horizontal="center" vertical="center" shrinkToFit="1"/>
      <protection hidden="1"/>
    </xf>
    <xf numFmtId="0" fontId="5" fillId="0" borderId="17" xfId="0" applyFont="1" applyBorder="1" applyAlignment="1" applyProtection="1">
      <alignment vertical="center"/>
      <protection hidden="1"/>
    </xf>
    <xf numFmtId="0" fontId="19" fillId="0" borderId="90" xfId="0" applyFont="1" applyBorder="1" applyAlignment="1" applyProtection="1">
      <alignment vertical="center" shrinkToFit="1"/>
      <protection hidden="1"/>
    </xf>
    <xf numFmtId="172" fontId="9" fillId="3" borderId="97" xfId="0" applyNumberFormat="1" applyFont="1" applyFill="1" applyBorder="1" applyAlignment="1">
      <alignment horizontal="center" vertical="center" shrinkToFit="1"/>
    </xf>
    <xf numFmtId="172" fontId="9" fillId="3" borderId="98" xfId="0" applyNumberFormat="1" applyFont="1" applyFill="1" applyBorder="1" applyAlignment="1">
      <alignment horizontal="center" vertical="center" shrinkToFit="1"/>
    </xf>
    <xf numFmtId="170" fontId="5" fillId="0" borderId="69" xfId="0" applyNumberFormat="1" applyFont="1" applyBorder="1" applyAlignment="1" applyProtection="1">
      <alignment horizontal="center" vertical="center"/>
      <protection hidden="1"/>
    </xf>
    <xf numFmtId="170" fontId="5" fillId="0" borderId="0" xfId="0" applyNumberFormat="1" applyFont="1" applyAlignment="1" applyProtection="1">
      <alignment horizontal="center" vertical="center"/>
      <protection hidden="1"/>
    </xf>
    <xf numFmtId="170" fontId="5" fillId="0" borderId="28" xfId="0" applyNumberFormat="1" applyFont="1" applyBorder="1" applyAlignment="1" applyProtection="1">
      <alignment horizontal="center" vertical="center"/>
      <protection hidden="1"/>
    </xf>
    <xf numFmtId="175" fontId="5" fillId="0" borderId="0" xfId="0" applyNumberFormat="1" applyFont="1" applyAlignment="1" applyProtection="1">
      <alignment horizontal="center" vertical="center" shrinkToFit="1"/>
      <protection hidden="1"/>
    </xf>
    <xf numFmtId="180" fontId="5" fillId="0" borderId="0" xfId="0" applyNumberFormat="1" applyFont="1" applyAlignment="1" applyProtection="1">
      <alignment horizontal="center" vertical="center" shrinkToFit="1"/>
      <protection hidden="1"/>
    </xf>
    <xf numFmtId="180" fontId="5" fillId="0" borderId="1" xfId="0" applyNumberFormat="1" applyFont="1" applyBorder="1" applyAlignment="1" applyProtection="1">
      <alignment horizontal="center" vertical="center" shrinkToFit="1"/>
      <protection hidden="1"/>
    </xf>
    <xf numFmtId="180" fontId="5" fillId="0" borderId="69" xfId="0" applyNumberFormat="1" applyFont="1" applyBorder="1" applyAlignment="1" applyProtection="1">
      <alignment horizontal="center" vertical="center"/>
      <protection hidden="1"/>
    </xf>
    <xf numFmtId="180" fontId="5" fillId="0" borderId="28" xfId="0" applyNumberFormat="1" applyFont="1" applyBorder="1" applyAlignment="1" applyProtection="1">
      <alignment horizontal="center" vertical="center"/>
      <protection hidden="1"/>
    </xf>
    <xf numFmtId="10" fontId="5" fillId="0" borderId="0" xfId="0" applyNumberFormat="1" applyFont="1" applyAlignment="1" applyProtection="1">
      <alignment horizontal="center" vertical="center" shrinkToFit="1"/>
      <protection hidden="1"/>
    </xf>
    <xf numFmtId="171" fontId="5" fillId="0" borderId="13" xfId="0" applyNumberFormat="1" applyFont="1" applyBorder="1" applyAlignment="1" applyProtection="1">
      <alignment vertical="center" shrinkToFit="1"/>
      <protection hidden="1"/>
    </xf>
    <xf numFmtId="174" fontId="5" fillId="10" borderId="1" xfId="0" applyNumberFormat="1" applyFont="1" applyFill="1" applyBorder="1" applyAlignment="1" applyProtection="1">
      <alignment horizontal="center" vertical="center" shrinkToFit="1"/>
      <protection locked="0"/>
    </xf>
    <xf numFmtId="171" fontId="5" fillId="0" borderId="0" xfId="0" applyNumberFormat="1" applyFont="1" applyAlignment="1" applyProtection="1">
      <alignment vertical="center" shrinkToFit="1"/>
      <protection hidden="1"/>
    </xf>
    <xf numFmtId="0" fontId="17" fillId="0" borderId="69" xfId="0" applyFont="1" applyBorder="1" applyAlignment="1" applyProtection="1">
      <alignment vertical="center"/>
      <protection hidden="1"/>
    </xf>
    <xf numFmtId="0" fontId="17" fillId="0" borderId="0" xfId="0" applyFont="1" applyAlignment="1" applyProtection="1">
      <alignment vertical="center"/>
      <protection hidden="1"/>
    </xf>
    <xf numFmtId="170" fontId="5" fillId="0" borderId="14" xfId="0" applyNumberFormat="1" applyFont="1" applyBorder="1" applyAlignment="1" applyProtection="1">
      <alignment horizontal="center" vertical="center" shrinkToFit="1"/>
      <protection hidden="1"/>
    </xf>
    <xf numFmtId="171" fontId="5" fillId="0" borderId="30" xfId="0" applyNumberFormat="1" applyFont="1" applyBorder="1" applyAlignment="1" applyProtection="1">
      <alignment vertical="center" shrinkToFit="1"/>
      <protection hidden="1"/>
    </xf>
    <xf numFmtId="2" fontId="5" fillId="10" borderId="12" xfId="0" applyNumberFormat="1" applyFont="1" applyFill="1" applyBorder="1" applyAlignment="1" applyProtection="1">
      <alignment horizontal="center" vertical="center" shrinkToFit="1"/>
      <protection locked="0"/>
    </xf>
    <xf numFmtId="2" fontId="5" fillId="10" borderId="1" xfId="0" applyNumberFormat="1" applyFont="1" applyFill="1" applyBorder="1" applyAlignment="1" applyProtection="1">
      <alignment horizontal="center" vertical="center" shrinkToFit="1"/>
      <protection locked="0"/>
    </xf>
    <xf numFmtId="10" fontId="5" fillId="10" borderId="1" xfId="0" applyNumberFormat="1" applyFont="1" applyFill="1" applyBorder="1" applyAlignment="1" applyProtection="1">
      <alignment vertical="center"/>
      <protection locked="0"/>
    </xf>
    <xf numFmtId="0" fontId="11" fillId="13" borderId="79" xfId="3" applyFont="1" applyFill="1" applyBorder="1" applyAlignment="1" applyProtection="1">
      <alignment horizontal="center" vertical="center"/>
      <protection hidden="1"/>
    </xf>
    <xf numFmtId="0" fontId="11" fillId="13" borderId="80" xfId="3" applyFont="1" applyFill="1" applyBorder="1" applyAlignment="1" applyProtection="1">
      <alignment horizontal="center" vertical="center"/>
      <protection hidden="1"/>
    </xf>
    <xf numFmtId="0" fontId="11" fillId="14" borderId="80" xfId="3" applyFont="1" applyFill="1" applyBorder="1" applyAlignment="1" applyProtection="1">
      <alignment horizontal="center" vertical="center"/>
      <protection hidden="1"/>
    </xf>
    <xf numFmtId="0" fontId="20" fillId="0" borderId="82" xfId="3" applyFont="1" applyBorder="1" applyAlignment="1" applyProtection="1">
      <alignment horizontal="left" vertical="center" wrapText="1"/>
      <protection hidden="1"/>
    </xf>
    <xf numFmtId="49" fontId="6" fillId="0" borderId="1" xfId="0" applyNumberFormat="1" applyFont="1" applyBorder="1" applyAlignment="1">
      <alignment horizontal="left" vertical="center"/>
    </xf>
    <xf numFmtId="0" fontId="51" fillId="19" borderId="27" xfId="0" applyFont="1" applyFill="1" applyBorder="1" applyAlignment="1">
      <alignment horizontal="center" vertical="center"/>
    </xf>
    <xf numFmtId="0" fontId="51" fillId="19" borderId="78" xfId="0" applyFont="1" applyFill="1" applyBorder="1" applyAlignment="1">
      <alignment horizontal="center" vertical="center"/>
    </xf>
    <xf numFmtId="49" fontId="14" fillId="0" borderId="1" xfId="3" applyNumberFormat="1" applyFont="1" applyBorder="1" applyAlignment="1" applyProtection="1">
      <alignment horizontal="center" vertical="center"/>
      <protection hidden="1"/>
    </xf>
    <xf numFmtId="49" fontId="14" fillId="0" borderId="70" xfId="3" applyNumberFormat="1" applyFont="1" applyBorder="1" applyAlignment="1" applyProtection="1">
      <alignment horizontal="center" vertical="center"/>
      <protection hidden="1"/>
    </xf>
    <xf numFmtId="0" fontId="8" fillId="0" borderId="7" xfId="3" applyFont="1" applyBorder="1" applyAlignment="1" applyProtection="1">
      <alignment horizontal="left" vertical="center" shrinkToFit="1"/>
      <protection hidden="1"/>
    </xf>
    <xf numFmtId="0" fontId="6" fillId="13" borderId="85" xfId="0" applyFont="1" applyFill="1" applyBorder="1" applyAlignment="1" applyProtection="1">
      <alignment horizontal="center" vertical="center"/>
      <protection hidden="1"/>
    </xf>
    <xf numFmtId="0" fontId="6" fillId="13" borderId="8" xfId="0" applyFont="1" applyFill="1" applyBorder="1" applyAlignment="1" applyProtection="1">
      <alignment horizontal="center" vertical="center"/>
      <protection hidden="1"/>
    </xf>
    <xf numFmtId="0" fontId="6" fillId="13" borderId="86" xfId="0" applyFont="1" applyFill="1" applyBorder="1" applyAlignment="1" applyProtection="1">
      <alignment horizontal="center" vertical="center"/>
      <protection hidden="1"/>
    </xf>
    <xf numFmtId="168" fontId="18" fillId="10" borderId="0" xfId="0" applyNumberFormat="1" applyFont="1" applyFill="1" applyAlignment="1" applyProtection="1">
      <alignment horizontal="center" vertical="center"/>
      <protection locked="0"/>
    </xf>
    <xf numFmtId="168" fontId="18" fillId="0" borderId="0" xfId="0" applyNumberFormat="1" applyFont="1" applyAlignment="1" applyProtection="1">
      <alignment horizontal="center" vertical="center"/>
      <protection hidden="1"/>
    </xf>
    <xf numFmtId="0" fontId="4" fillId="0" borderId="32" xfId="3" applyFont="1" applyBorder="1" applyAlignment="1" applyProtection="1">
      <alignment horizontal="right" vertical="center"/>
      <protection hidden="1"/>
    </xf>
    <xf numFmtId="0" fontId="4" fillId="0" borderId="30" xfId="3" applyFont="1" applyBorder="1" applyAlignment="1" applyProtection="1">
      <alignment horizontal="right" vertical="center"/>
      <protection hidden="1"/>
    </xf>
    <xf numFmtId="165" fontId="8" fillId="12" borderId="0" xfId="3" applyNumberFormat="1" applyFont="1" applyFill="1" applyAlignment="1" applyProtection="1">
      <alignment horizontal="center" vertical="center"/>
      <protection locked="0"/>
    </xf>
    <xf numFmtId="0" fontId="24" fillId="0" borderId="0" xfId="0" applyFont="1" applyAlignment="1" applyProtection="1">
      <alignment horizontal="center" vertical="center"/>
      <protection hidden="1"/>
    </xf>
    <xf numFmtId="49" fontId="11" fillId="0" borderId="0" xfId="3" applyNumberFormat="1" applyFont="1" applyAlignment="1" applyProtection="1">
      <alignment horizontal="center" vertical="center"/>
      <protection hidden="1"/>
    </xf>
    <xf numFmtId="167" fontId="20" fillId="0" borderId="1" xfId="0" applyNumberFormat="1" applyFont="1" applyBorder="1" applyAlignment="1" applyProtection="1">
      <alignment horizontal="left" vertical="center"/>
      <protection hidden="1"/>
    </xf>
    <xf numFmtId="0" fontId="17" fillId="0" borderId="1" xfId="0" applyFont="1" applyBorder="1" applyAlignment="1" applyProtection="1">
      <alignment horizontal="left" vertical="center"/>
      <protection hidden="1"/>
    </xf>
    <xf numFmtId="0" fontId="6" fillId="0" borderId="0" xfId="0" applyFont="1" applyAlignment="1" applyProtection="1">
      <alignment horizontal="center" vertical="center"/>
      <protection hidden="1"/>
    </xf>
    <xf numFmtId="0" fontId="20" fillId="0" borderId="1" xfId="3" applyFont="1" applyBorder="1" applyAlignment="1" applyProtection="1">
      <alignment horizontal="left" vertical="center"/>
      <protection hidden="1"/>
    </xf>
    <xf numFmtId="0" fontId="15" fillId="0" borderId="0" xfId="3" applyFont="1" applyAlignment="1" applyProtection="1">
      <alignment horizontal="left" vertical="center"/>
      <protection hidden="1"/>
    </xf>
    <xf numFmtId="0" fontId="11" fillId="0" borderId="1" xfId="3" applyFont="1" applyBorder="1" applyAlignment="1" applyProtection="1">
      <alignment horizontal="left" vertical="center"/>
      <protection hidden="1"/>
    </xf>
    <xf numFmtId="169" fontId="18" fillId="10" borderId="0" xfId="0" applyNumberFormat="1" applyFont="1" applyFill="1" applyAlignment="1" applyProtection="1">
      <alignment horizontal="center" vertical="center"/>
      <protection locked="0"/>
    </xf>
    <xf numFmtId="165" fontId="8" fillId="12" borderId="3" xfId="3" applyNumberFormat="1" applyFont="1" applyFill="1" applyBorder="1" applyAlignment="1" applyProtection="1">
      <alignment horizontal="center" vertical="center"/>
      <protection locked="0"/>
    </xf>
    <xf numFmtId="0" fontId="11" fillId="0" borderId="81" xfId="3" applyFont="1" applyBorder="1" applyAlignment="1" applyProtection="1">
      <alignment horizontal="center" vertical="center"/>
      <protection hidden="1"/>
    </xf>
    <xf numFmtId="0" fontId="11" fillId="0" borderId="82" xfId="3" applyFont="1" applyBorder="1" applyAlignment="1" applyProtection="1">
      <alignment horizontal="center" vertical="center"/>
      <protection hidden="1"/>
    </xf>
    <xf numFmtId="0" fontId="22" fillId="13" borderId="80" xfId="0" applyFont="1" applyFill="1" applyBorder="1" applyAlignment="1" applyProtection="1">
      <alignment horizontal="center" vertical="center" wrapText="1"/>
      <protection hidden="1"/>
    </xf>
    <xf numFmtId="0" fontId="22" fillId="13" borderId="89" xfId="0" applyFont="1" applyFill="1" applyBorder="1" applyAlignment="1" applyProtection="1">
      <alignment horizontal="center" vertical="center" wrapText="1"/>
      <protection hidden="1"/>
    </xf>
    <xf numFmtId="0" fontId="22" fillId="13" borderId="90" xfId="0" applyFont="1" applyFill="1" applyBorder="1" applyAlignment="1" applyProtection="1">
      <alignment horizontal="center" vertical="center" wrapText="1" shrinkToFit="1"/>
      <protection hidden="1"/>
    </xf>
    <xf numFmtId="0" fontId="22" fillId="13" borderId="80" xfId="0" applyFont="1" applyFill="1" applyBorder="1" applyAlignment="1" applyProtection="1">
      <alignment horizontal="center" vertical="center" wrapText="1" shrinkToFit="1"/>
      <protection hidden="1"/>
    </xf>
    <xf numFmtId="0" fontId="19" fillId="13" borderId="80" xfId="0" applyFont="1" applyFill="1" applyBorder="1" applyAlignment="1" applyProtection="1">
      <alignment horizontal="center" vertical="center" wrapText="1"/>
      <protection hidden="1"/>
    </xf>
    <xf numFmtId="0" fontId="21" fillId="13" borderId="89" xfId="0" applyFont="1" applyFill="1" applyBorder="1" applyAlignment="1" applyProtection="1">
      <alignment horizontal="center" vertical="center" textRotation="180" wrapText="1"/>
      <protection hidden="1"/>
    </xf>
    <xf numFmtId="0" fontId="22" fillId="13" borderId="36" xfId="0" applyFont="1" applyFill="1" applyBorder="1" applyAlignment="1" applyProtection="1">
      <alignment horizontal="center" vertical="center" wrapText="1" shrinkToFit="1"/>
      <protection hidden="1"/>
    </xf>
    <xf numFmtId="0" fontId="22" fillId="13" borderId="34" xfId="0" applyFont="1" applyFill="1" applyBorder="1" applyAlignment="1" applyProtection="1">
      <alignment horizontal="center" vertical="center" wrapText="1" shrinkToFit="1"/>
      <protection hidden="1"/>
    </xf>
    <xf numFmtId="0" fontId="22" fillId="13" borderId="35" xfId="0" applyFont="1" applyFill="1" applyBorder="1" applyAlignment="1" applyProtection="1">
      <alignment horizontal="center" vertical="center" wrapText="1" shrinkToFit="1"/>
      <protection hidden="1"/>
    </xf>
    <xf numFmtId="0" fontId="22" fillId="13" borderId="30" xfId="0" applyFont="1" applyFill="1" applyBorder="1" applyAlignment="1" applyProtection="1">
      <alignment horizontal="center" vertical="center" wrapText="1" shrinkToFit="1"/>
      <protection hidden="1"/>
    </xf>
    <xf numFmtId="0" fontId="22" fillId="13" borderId="0" xfId="0" applyFont="1" applyFill="1" applyAlignment="1" applyProtection="1">
      <alignment horizontal="center" vertical="center" wrapText="1" shrinkToFit="1"/>
      <protection hidden="1"/>
    </xf>
    <xf numFmtId="0" fontId="22" fillId="13" borderId="1" xfId="0" applyFont="1" applyFill="1" applyBorder="1" applyAlignment="1" applyProtection="1">
      <alignment horizontal="center" vertical="center" wrapText="1" shrinkToFit="1"/>
      <protection hidden="1"/>
    </xf>
    <xf numFmtId="0" fontId="22" fillId="13" borderId="2" xfId="0" applyFont="1" applyFill="1" applyBorder="1" applyAlignment="1" applyProtection="1">
      <alignment horizontal="center" vertical="center" wrapText="1" shrinkToFit="1"/>
      <protection hidden="1"/>
    </xf>
    <xf numFmtId="0" fontId="22" fillId="13" borderId="3" xfId="0" applyFont="1" applyFill="1" applyBorder="1" applyAlignment="1" applyProtection="1">
      <alignment horizontal="center" vertical="center" wrapText="1" shrinkToFit="1"/>
      <protection hidden="1"/>
    </xf>
    <xf numFmtId="0" fontId="22" fillId="13" borderId="4" xfId="0" applyFont="1" applyFill="1" applyBorder="1" applyAlignment="1" applyProtection="1">
      <alignment horizontal="center" vertical="center" wrapText="1" shrinkToFit="1"/>
      <protection hidden="1"/>
    </xf>
    <xf numFmtId="0" fontId="22" fillId="13" borderId="33" xfId="0" applyFont="1" applyFill="1" applyBorder="1" applyAlignment="1" applyProtection="1">
      <alignment horizontal="center" vertical="center" wrapText="1" shrinkToFit="1"/>
      <protection hidden="1"/>
    </xf>
    <xf numFmtId="0" fontId="17" fillId="0" borderId="0" xfId="0" applyFont="1" applyAlignment="1" applyProtection="1">
      <alignment horizontal="center" vertical="center"/>
      <protection hidden="1"/>
    </xf>
    <xf numFmtId="0" fontId="17" fillId="0" borderId="1" xfId="0" applyFont="1" applyBorder="1" applyAlignment="1" applyProtection="1">
      <alignment horizontal="center" vertical="center"/>
      <protection hidden="1"/>
    </xf>
    <xf numFmtId="2" fontId="18" fillId="0" borderId="93" xfId="0" applyNumberFormat="1" applyFont="1" applyBorder="1" applyAlignment="1" applyProtection="1">
      <alignment horizontal="center" vertical="center" shrinkToFit="1"/>
      <protection locked="0"/>
    </xf>
    <xf numFmtId="2" fontId="18" fillId="0" borderId="27" xfId="0" applyNumberFormat="1" applyFont="1" applyBorder="1" applyAlignment="1" applyProtection="1">
      <alignment horizontal="center" vertical="center" shrinkToFit="1"/>
      <protection locked="0"/>
    </xf>
    <xf numFmtId="2" fontId="18" fillId="0" borderId="91" xfId="0" applyNumberFormat="1" applyFont="1" applyBorder="1" applyAlignment="1" applyProtection="1">
      <alignment horizontal="center" vertical="center" shrinkToFit="1"/>
      <protection locked="0"/>
    </xf>
    <xf numFmtId="0" fontId="18" fillId="10" borderId="0" xfId="0" applyFont="1" applyFill="1" applyAlignment="1" applyProtection="1">
      <alignment horizontal="center" vertical="center"/>
      <protection locked="0"/>
    </xf>
    <xf numFmtId="0" fontId="18" fillId="10" borderId="80" xfId="0" applyFont="1" applyFill="1" applyBorder="1" applyAlignment="1" applyProtection="1">
      <alignment horizontal="center" vertical="center"/>
      <protection locked="0"/>
    </xf>
    <xf numFmtId="1" fontId="14" fillId="0" borderId="69" xfId="3" applyNumberFormat="1" applyFont="1" applyBorder="1" applyAlignment="1" applyProtection="1">
      <alignment horizontal="left" vertical="center"/>
      <protection hidden="1"/>
    </xf>
    <xf numFmtId="1" fontId="14" fillId="0" borderId="30" xfId="3" applyNumberFormat="1" applyFont="1" applyBorder="1" applyAlignment="1" applyProtection="1">
      <alignment horizontal="left" vertical="center"/>
      <protection hidden="1"/>
    </xf>
    <xf numFmtId="1" fontId="6" fillId="0" borderId="1" xfId="0" applyNumberFormat="1" applyFont="1" applyBorder="1" applyAlignment="1">
      <alignment horizontal="left" vertical="center"/>
    </xf>
    <xf numFmtId="0" fontId="18" fillId="0" borderId="69" xfId="0" applyFont="1" applyBorder="1" applyAlignment="1" applyProtection="1">
      <alignment vertical="center"/>
      <protection hidden="1"/>
    </xf>
    <xf numFmtId="0" fontId="18" fillId="0" borderId="30" xfId="0" applyFont="1" applyBorder="1" applyAlignment="1" applyProtection="1">
      <alignment vertical="center"/>
      <protection hidden="1"/>
    </xf>
    <xf numFmtId="0" fontId="6" fillId="0" borderId="1" xfId="0" applyFont="1" applyBorder="1" applyAlignment="1">
      <alignment horizontal="center" vertical="center"/>
    </xf>
    <xf numFmtId="166" fontId="11" fillId="0" borderId="1" xfId="3" applyNumberFormat="1" applyFont="1" applyBorder="1" applyAlignment="1" applyProtection="1">
      <alignment horizontal="left" vertical="center"/>
      <protection hidden="1"/>
    </xf>
    <xf numFmtId="0" fontId="5" fillId="10" borderId="94" xfId="0" applyFont="1" applyFill="1" applyBorder="1" applyAlignment="1" applyProtection="1">
      <alignment horizontal="left" vertical="center"/>
      <protection locked="0"/>
    </xf>
    <xf numFmtId="0" fontId="5" fillId="10" borderId="1" xfId="0" applyFont="1" applyFill="1" applyBorder="1" applyAlignment="1" applyProtection="1">
      <alignment horizontal="left" vertical="center"/>
      <protection locked="0"/>
    </xf>
    <xf numFmtId="168" fontId="5" fillId="10" borderId="1" xfId="0" applyNumberFormat="1" applyFont="1" applyFill="1" applyBorder="1" applyAlignment="1" applyProtection="1">
      <alignment horizontal="center" vertical="center" shrinkToFit="1"/>
      <protection locked="0"/>
    </xf>
    <xf numFmtId="0" fontId="12" fillId="0" borderId="83" xfId="3" applyFont="1" applyBorder="1" applyAlignment="1" applyProtection="1">
      <alignment vertical="center"/>
      <protection hidden="1"/>
    </xf>
    <xf numFmtId="0" fontId="12" fillId="0" borderId="2" xfId="3" applyFont="1" applyBorder="1" applyAlignment="1" applyProtection="1">
      <alignment vertical="center"/>
      <protection hidden="1"/>
    </xf>
    <xf numFmtId="0" fontId="17" fillId="0" borderId="4" xfId="0" applyFont="1" applyBorder="1" applyAlignment="1">
      <alignment vertical="center"/>
    </xf>
    <xf numFmtId="14" fontId="8" fillId="0" borderId="0" xfId="3" applyNumberFormat="1" applyFont="1" applyAlignment="1" applyProtection="1">
      <alignment horizontal="center" vertical="center"/>
      <protection hidden="1"/>
    </xf>
    <xf numFmtId="0" fontId="8" fillId="0" borderId="0" xfId="3" applyFont="1" applyAlignment="1" applyProtection="1">
      <alignment horizontal="left" vertical="center"/>
      <protection hidden="1"/>
    </xf>
    <xf numFmtId="14" fontId="20" fillId="0" borderId="0" xfId="3" applyNumberFormat="1" applyFont="1" applyAlignment="1" applyProtection="1">
      <alignment horizontal="center" vertical="center" shrinkToFit="1"/>
      <protection hidden="1"/>
    </xf>
    <xf numFmtId="0" fontId="14" fillId="0" borderId="0" xfId="3" applyFont="1" applyAlignment="1" applyProtection="1">
      <alignment horizontal="left" vertical="center"/>
      <protection hidden="1"/>
    </xf>
    <xf numFmtId="0" fontId="5" fillId="0" borderId="69" xfId="0" applyFont="1" applyBorder="1" applyAlignment="1">
      <alignment vertical="center"/>
    </xf>
    <xf numFmtId="0" fontId="5" fillId="0" borderId="0" xfId="0" applyFont="1" applyAlignment="1">
      <alignment vertical="center"/>
    </xf>
    <xf numFmtId="168" fontId="18" fillId="0" borderId="0" xfId="0" applyNumberFormat="1" applyFont="1" applyAlignment="1" applyProtection="1">
      <alignment horizontal="center" vertical="center" shrinkToFit="1"/>
      <protection hidden="1"/>
    </xf>
    <xf numFmtId="0" fontId="21" fillId="13" borderId="79" xfId="0" applyFont="1" applyFill="1" applyBorder="1" applyAlignment="1" applyProtection="1">
      <alignment horizontal="center" vertical="center"/>
      <protection hidden="1"/>
    </xf>
    <xf numFmtId="0" fontId="21" fillId="13" borderId="80" xfId="0" applyFont="1" applyFill="1" applyBorder="1" applyAlignment="1" applyProtection="1">
      <alignment horizontal="center" vertical="center"/>
      <protection hidden="1"/>
    </xf>
    <xf numFmtId="0" fontId="63" fillId="0" borderId="62" xfId="0" applyFont="1" applyBorder="1" applyAlignment="1" applyProtection="1">
      <alignment horizontal="center" vertical="center"/>
      <protection hidden="1"/>
    </xf>
    <xf numFmtId="175" fontId="63" fillId="0" borderId="63" xfId="0" applyNumberFormat="1" applyFont="1" applyBorder="1" applyAlignment="1" applyProtection="1">
      <alignment horizontal="center" vertical="center"/>
      <protection hidden="1"/>
    </xf>
    <xf numFmtId="175" fontId="63" fillId="0" borderId="64" xfId="0" applyNumberFormat="1" applyFont="1" applyBorder="1" applyAlignment="1" applyProtection="1">
      <alignment horizontal="center" vertical="center"/>
      <protection hidden="1"/>
    </xf>
    <xf numFmtId="175" fontId="63" fillId="0" borderId="65" xfId="0" applyNumberFormat="1" applyFont="1" applyBorder="1" applyAlignment="1" applyProtection="1">
      <alignment horizontal="center" vertical="center"/>
      <protection hidden="1"/>
    </xf>
    <xf numFmtId="175" fontId="63" fillId="0" borderId="66" xfId="0" applyNumberFormat="1" applyFont="1" applyBorder="1" applyAlignment="1" applyProtection="1">
      <alignment horizontal="center" vertical="center"/>
      <protection hidden="1"/>
    </xf>
    <xf numFmtId="175" fontId="63" fillId="0" borderId="67" xfId="0" applyNumberFormat="1" applyFont="1" applyBorder="1" applyAlignment="1" applyProtection="1">
      <alignment horizontal="center" vertical="center"/>
      <protection hidden="1"/>
    </xf>
    <xf numFmtId="175" fontId="63" fillId="0" borderId="68" xfId="0" applyNumberFormat="1" applyFont="1" applyBorder="1" applyAlignment="1" applyProtection="1">
      <alignment horizontal="center" vertical="center"/>
      <protection hidden="1"/>
    </xf>
    <xf numFmtId="175" fontId="63" fillId="0" borderId="56" xfId="0" applyNumberFormat="1" applyFont="1" applyBorder="1" applyAlignment="1" applyProtection="1">
      <alignment horizontal="center" vertical="center"/>
      <protection hidden="1"/>
    </xf>
    <xf numFmtId="0" fontId="5" fillId="19" borderId="62" xfId="0" applyFont="1" applyFill="1" applyBorder="1" applyAlignment="1" applyProtection="1">
      <alignment horizontal="center" vertical="center" wrapText="1"/>
      <protection hidden="1"/>
    </xf>
  </cellXfs>
  <cellStyles count="26">
    <cellStyle name="Lien hypertexte 2" xfId="18" xr:uid="{2F54C919-8DE0-4288-966E-3CB7B09EE83E}"/>
    <cellStyle name="Lien hypertexte 3" xfId="10" xr:uid="{785B1E42-4E8A-484D-B95B-A00F8B9A6FA7}"/>
    <cellStyle name="Monétaire" xfId="6" builtinId="4"/>
    <cellStyle name="Monétaire 2" xfId="23" xr:uid="{A518C091-C6D4-4460-BAA4-1DBE36A4F92F}"/>
    <cellStyle name="Monétaire 3" xfId="8" xr:uid="{82F99E17-8FB5-4C01-9D4C-DE4FDF531E32}"/>
    <cellStyle name="Monétaire 4" xfId="24" xr:uid="{3B1D46A5-E3B2-4280-8164-46A24CAB5ECC}"/>
    <cellStyle name="Normal" xfId="0" builtinId="0"/>
    <cellStyle name="Normal 2" xfId="2" xr:uid="{00000000-0005-0000-0000-000002000000}"/>
    <cellStyle name="Normal 2 2" xfId="19" xr:uid="{7CE2AC8A-EAAF-44DE-B615-8FD5C7560E12}"/>
    <cellStyle name="Normal 2 3" xfId="11" xr:uid="{50D9FFF6-2463-444B-87DE-481A30372286}"/>
    <cellStyle name="Normal 3" xfId="3" xr:uid="{00000000-0005-0000-0000-000003000000}"/>
    <cellStyle name="Normal 3 2" xfId="20" xr:uid="{50F0009F-CC1D-49A5-B4C6-C9C80312A475}"/>
    <cellStyle name="Normal 3 3" xfId="12" xr:uid="{21AE93AE-8956-45FB-96B0-C750DBAD0104}"/>
    <cellStyle name="Normal 4" xfId="13" xr:uid="{28D9827D-9553-40F1-B4F9-12A65BFDAB98}"/>
    <cellStyle name="Normal 4 2" xfId="25" xr:uid="{B5A62628-241C-4D48-A227-D92729F51365}"/>
    <cellStyle name="Normal 5" xfId="16" xr:uid="{72B9CD28-235F-4701-B217-C776E8BD9662}"/>
    <cellStyle name="Normal 6" xfId="7" xr:uid="{8CC17150-2219-444C-9960-7A634A63A2C0}"/>
    <cellStyle name="Pourcentage" xfId="1" builtinId="5"/>
    <cellStyle name="Pourcentage 2" xfId="17" xr:uid="{75553BDC-6225-471C-A196-3120541A4A8E}"/>
    <cellStyle name="Pourcentage 3" xfId="4" xr:uid="{00000000-0005-0000-0000-000005000000}"/>
    <cellStyle name="Pourcentage 3 2" xfId="21" xr:uid="{C3617568-C52F-4B08-83B5-E1050BE474D1}"/>
    <cellStyle name="Pourcentage 3 3" xfId="14" xr:uid="{0D35AB48-5F76-4F8F-A3FD-628A9BB6406C}"/>
    <cellStyle name="Pourcentage 4" xfId="9" xr:uid="{6518808D-D307-40FE-AB04-EF761866712F}"/>
    <cellStyle name="Titre 1" xfId="5" xr:uid="{00000000-0005-0000-0000-000006000000}"/>
    <cellStyle name="Titre 1 2" xfId="22" xr:uid="{5B1014F6-E51B-42EE-A08C-C99515EA95E1}"/>
    <cellStyle name="Titre 1 3" xfId="15" xr:uid="{4925B0E6-2B97-4261-90D8-BF4DF641F0E0}"/>
  </cellStyles>
  <dxfs count="10">
    <dxf>
      <font>
        <b val="0"/>
        <condense val="0"/>
        <extend val="0"/>
        <sz val="11"/>
        <color indexed="8"/>
      </font>
    </dxf>
    <dxf>
      <font>
        <b val="0"/>
        <condense val="0"/>
        <extend val="0"/>
        <sz val="11"/>
        <color indexed="8"/>
      </font>
    </dxf>
    <dxf>
      <font>
        <b val="0"/>
        <condense val="0"/>
        <extend val="0"/>
        <sz val="11"/>
        <color indexed="8"/>
      </font>
    </dxf>
    <dxf>
      <fill>
        <patternFill>
          <bgColor theme="0" tint="0.79998168889431442"/>
        </patternFill>
      </fill>
    </dxf>
    <dxf>
      <fill>
        <patternFill>
          <bgColor theme="5" tint="0.79998168889431442"/>
        </patternFill>
      </fill>
    </dxf>
    <dxf>
      <fill>
        <patternFill patternType="none">
          <bgColor auto="1"/>
        </patternFill>
      </fill>
    </dxf>
    <dxf>
      <fill>
        <patternFill>
          <bgColor theme="0" tint="0.79998168889431442"/>
        </patternFill>
      </fill>
    </dxf>
    <dxf>
      <font>
        <color rgb="FFFFFFFF"/>
      </font>
    </dxf>
    <dxf>
      <font>
        <color rgb="FFFFFFFF"/>
      </font>
    </dxf>
    <dxf>
      <fill>
        <patternFill>
          <bgColor theme="0" tint="0.79998168889431442"/>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66"/>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CCCC"/>
      <rgbColor rgb="00FFFF99"/>
      <rgbColor rgb="00BFBFB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FF"/>
      <color rgb="FFFFFF99"/>
      <color rgb="FFF6BC98"/>
      <color rgb="FFFFCC99"/>
      <color rgb="FFF5B68F"/>
      <color rgb="FFFF9933"/>
      <color rgb="FFFF9966"/>
      <color rgb="FFF2A16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 Id="rId8" Type="http://schemas.openxmlformats.org/officeDocument/2006/relationships/worksheet" Target="worksheets/sheet8.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29</xdr:col>
      <xdr:colOff>142874</xdr:colOff>
      <xdr:row>5</xdr:row>
      <xdr:rowOff>0</xdr:rowOff>
    </xdr:from>
    <xdr:to>
      <xdr:col>35</xdr:col>
      <xdr:colOff>152399</xdr:colOff>
      <xdr:row>21</xdr:row>
      <xdr:rowOff>9525</xdr:rowOff>
    </xdr:to>
    <xdr:sp macro="" textlink="">
      <xdr:nvSpPr>
        <xdr:cNvPr id="8" name="Flèche : virage 7">
          <a:extLst>
            <a:ext uri="{FF2B5EF4-FFF2-40B4-BE49-F238E27FC236}">
              <a16:creationId xmlns:a16="http://schemas.microsoft.com/office/drawing/2014/main" id="{A87E2978-CB68-477B-85AB-CA13DB4978BA}"/>
            </a:ext>
          </a:extLst>
        </xdr:cNvPr>
        <xdr:cNvSpPr/>
      </xdr:nvSpPr>
      <xdr:spPr bwMode="auto">
        <a:xfrm rot="10800000">
          <a:off x="5114924" y="952500"/>
          <a:ext cx="1038225" cy="3057525"/>
        </a:xfrm>
        <a:prstGeom prst="bentArrow">
          <a:avLst>
            <a:gd name="adj1" fmla="val 25000"/>
            <a:gd name="adj2" fmla="val 25000"/>
            <a:gd name="adj3" fmla="val 25000"/>
            <a:gd name="adj4" fmla="val 15701"/>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lang="fr-FR" sz="1100"/>
        </a:p>
      </xdr:txBody>
    </xdr:sp>
    <xdr:clientData/>
  </xdr:twoCellAnchor>
  <xdr:twoCellAnchor>
    <xdr:from>
      <xdr:col>26</xdr:col>
      <xdr:colOff>76200</xdr:colOff>
      <xdr:row>4</xdr:row>
      <xdr:rowOff>190498</xdr:rowOff>
    </xdr:from>
    <xdr:to>
      <xdr:col>33</xdr:col>
      <xdr:colOff>38100</xdr:colOff>
      <xdr:row>14</xdr:row>
      <xdr:rowOff>142873</xdr:rowOff>
    </xdr:to>
    <xdr:sp macro="" textlink="">
      <xdr:nvSpPr>
        <xdr:cNvPr id="18" name="Flèche : virage 17">
          <a:extLst>
            <a:ext uri="{FF2B5EF4-FFF2-40B4-BE49-F238E27FC236}">
              <a16:creationId xmlns:a16="http://schemas.microsoft.com/office/drawing/2014/main" id="{32AF90B0-4E0A-4EAE-8C20-34B22B02743A}"/>
            </a:ext>
          </a:extLst>
        </xdr:cNvPr>
        <xdr:cNvSpPr/>
      </xdr:nvSpPr>
      <xdr:spPr bwMode="auto">
        <a:xfrm rot="10800000">
          <a:off x="4533900" y="952498"/>
          <a:ext cx="1162050" cy="1857375"/>
        </a:xfrm>
        <a:prstGeom prst="bentArrow">
          <a:avLst>
            <a:gd name="adj1" fmla="val 25000"/>
            <a:gd name="adj2" fmla="val 23864"/>
            <a:gd name="adj3" fmla="val 25000"/>
            <a:gd name="adj4" fmla="val 15701"/>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lang="fr-FR" sz="1100"/>
        </a:p>
      </xdr:txBody>
    </xdr:sp>
    <xdr:clientData/>
  </xdr:twoCellAnchor>
  <xdr:twoCellAnchor>
    <xdr:from>
      <xdr:col>24</xdr:col>
      <xdr:colOff>95249</xdr:colOff>
      <xdr:row>4</xdr:row>
      <xdr:rowOff>171449</xdr:rowOff>
    </xdr:from>
    <xdr:to>
      <xdr:col>31</xdr:col>
      <xdr:colOff>9524</xdr:colOff>
      <xdr:row>8</xdr:row>
      <xdr:rowOff>0</xdr:rowOff>
    </xdr:to>
    <xdr:sp macro="" textlink="">
      <xdr:nvSpPr>
        <xdr:cNvPr id="19" name="Flèche : virage 18">
          <a:extLst>
            <a:ext uri="{FF2B5EF4-FFF2-40B4-BE49-F238E27FC236}">
              <a16:creationId xmlns:a16="http://schemas.microsoft.com/office/drawing/2014/main" id="{169A23E1-E1D0-4DB3-8DC0-F7188E1BF757}"/>
            </a:ext>
          </a:extLst>
        </xdr:cNvPr>
        <xdr:cNvSpPr/>
      </xdr:nvSpPr>
      <xdr:spPr bwMode="auto">
        <a:xfrm rot="10800000">
          <a:off x="4210049" y="933449"/>
          <a:ext cx="1114425" cy="590551"/>
        </a:xfrm>
        <a:prstGeom prst="bentArrow">
          <a:avLst>
            <a:gd name="adj1" fmla="val 25000"/>
            <a:gd name="adj2" fmla="val 25575"/>
            <a:gd name="adj3" fmla="val 25000"/>
            <a:gd name="adj4" fmla="val 15701"/>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lang="fr-FR" sz="1100"/>
        </a:p>
      </xdr:txBody>
    </xdr:sp>
    <xdr:clientData/>
  </xdr:twoCellAnchor>
  <xdr:twoCellAnchor>
    <xdr:from>
      <xdr:col>29</xdr:col>
      <xdr:colOff>142874</xdr:colOff>
      <xdr:row>18</xdr:row>
      <xdr:rowOff>19049</xdr:rowOff>
    </xdr:from>
    <xdr:to>
      <xdr:col>35</xdr:col>
      <xdr:colOff>152399</xdr:colOff>
      <xdr:row>24</xdr:row>
      <xdr:rowOff>171449</xdr:rowOff>
    </xdr:to>
    <xdr:sp macro="" textlink="">
      <xdr:nvSpPr>
        <xdr:cNvPr id="20" name="Flèche : virage 19">
          <a:extLst>
            <a:ext uri="{FF2B5EF4-FFF2-40B4-BE49-F238E27FC236}">
              <a16:creationId xmlns:a16="http://schemas.microsoft.com/office/drawing/2014/main" id="{62550A71-C702-41D1-93CE-7833CB7ACF3B}"/>
            </a:ext>
          </a:extLst>
        </xdr:cNvPr>
        <xdr:cNvSpPr/>
      </xdr:nvSpPr>
      <xdr:spPr bwMode="auto">
        <a:xfrm rot="10800000">
          <a:off x="5114924" y="3448049"/>
          <a:ext cx="1038225" cy="1295400"/>
        </a:xfrm>
        <a:prstGeom prst="bentArrow">
          <a:avLst>
            <a:gd name="adj1" fmla="val 25000"/>
            <a:gd name="adj2" fmla="val 25000"/>
            <a:gd name="adj3" fmla="val 25000"/>
            <a:gd name="adj4" fmla="val 15701"/>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lang="fr-FR" sz="1100"/>
        </a:p>
      </xdr:txBody>
    </xdr:sp>
    <xdr:clientData/>
  </xdr:twoCellAnchor>
  <xdr:twoCellAnchor>
    <xdr:from>
      <xdr:col>53</xdr:col>
      <xdr:colOff>123825</xdr:colOff>
      <xdr:row>5</xdr:row>
      <xdr:rowOff>9525</xdr:rowOff>
    </xdr:from>
    <xdr:to>
      <xdr:col>54</xdr:col>
      <xdr:colOff>400051</xdr:colOff>
      <xdr:row>17</xdr:row>
      <xdr:rowOff>152400</xdr:rowOff>
    </xdr:to>
    <xdr:sp macro="" textlink="">
      <xdr:nvSpPr>
        <xdr:cNvPr id="11" name="Flèche : bas 10">
          <a:extLst>
            <a:ext uri="{FF2B5EF4-FFF2-40B4-BE49-F238E27FC236}">
              <a16:creationId xmlns:a16="http://schemas.microsoft.com/office/drawing/2014/main" id="{87F7FDB5-49B4-4660-8A37-0FA45CEAFF70}"/>
            </a:ext>
          </a:extLst>
        </xdr:cNvPr>
        <xdr:cNvSpPr/>
      </xdr:nvSpPr>
      <xdr:spPr bwMode="auto">
        <a:xfrm>
          <a:off x="9934575" y="962025"/>
          <a:ext cx="447676" cy="2428875"/>
        </a:xfrm>
        <a:prstGeom prst="downArrow">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lang="fr-FR"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238336</xdr:colOff>
      <xdr:row>4</xdr:row>
      <xdr:rowOff>28574</xdr:rowOff>
    </xdr:to>
    <xdr:pic>
      <xdr:nvPicPr>
        <xdr:cNvPr id="3" name="Image 2">
          <a:extLst>
            <a:ext uri="{FF2B5EF4-FFF2-40B4-BE49-F238E27FC236}">
              <a16:creationId xmlns:a16="http://schemas.microsoft.com/office/drawing/2014/main" id="{3AE92106-CE82-4949-ADB9-B34B9DD69794}"/>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6217" t="20338" r="14078" b="19613"/>
        <a:stretch/>
      </xdr:blipFill>
      <xdr:spPr>
        <a:xfrm>
          <a:off x="0" y="0"/>
          <a:ext cx="1000336" cy="84772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421514</xdr:colOff>
      <xdr:row>5</xdr:row>
      <xdr:rowOff>232831</xdr:rowOff>
    </xdr:to>
    <xdr:pic>
      <xdr:nvPicPr>
        <xdr:cNvPr id="4" name="Image 3">
          <a:extLst>
            <a:ext uri="{FF2B5EF4-FFF2-40B4-BE49-F238E27FC236}">
              <a16:creationId xmlns:a16="http://schemas.microsoft.com/office/drawing/2014/main" id="{60762135-F924-4658-8BE7-3D76455403CA}"/>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6217" t="20338" r="14078" b="19613"/>
        <a:stretch/>
      </xdr:blipFill>
      <xdr:spPr>
        <a:xfrm>
          <a:off x="0" y="0"/>
          <a:ext cx="1545464" cy="130968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95461</xdr:colOff>
      <xdr:row>5</xdr:row>
      <xdr:rowOff>66674</xdr:rowOff>
    </xdr:to>
    <xdr:pic>
      <xdr:nvPicPr>
        <xdr:cNvPr id="2" name="Image 1">
          <a:extLst>
            <a:ext uri="{FF2B5EF4-FFF2-40B4-BE49-F238E27FC236}">
              <a16:creationId xmlns:a16="http://schemas.microsoft.com/office/drawing/2014/main" id="{2CCB2A84-0AFC-4C12-9AF2-22DEC8259F28}"/>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6217" t="20338" r="14078" b="19613"/>
        <a:stretch/>
      </xdr:blipFill>
      <xdr:spPr>
        <a:xfrm>
          <a:off x="0" y="0"/>
          <a:ext cx="1000336" cy="847724"/>
        </a:xfrm>
        <a:prstGeom prst="rect">
          <a:avLst/>
        </a:prstGeom>
      </xdr:spPr>
    </xdr:pic>
    <xdr:clientData/>
  </xdr:twoCellAnchor>
</xdr:wsDr>
</file>

<file path=xl/theme/theme1.xml><?xml version="1.0" encoding="utf-8"?>
<a:theme xmlns:a="http://schemas.openxmlformats.org/drawingml/2006/main" name="CSAFAM 2021">
  <a:themeElements>
    <a:clrScheme name="Personnalisé 4">
      <a:dk1>
        <a:srgbClr val="951561"/>
      </a:dk1>
      <a:lt1>
        <a:srgbClr val="951561"/>
      </a:lt1>
      <a:dk2>
        <a:srgbClr val="3A3838"/>
      </a:dk2>
      <a:lt2>
        <a:srgbClr val="D0CECE"/>
      </a:lt2>
      <a:accent1>
        <a:srgbClr val="F6C3E1"/>
      </a:accent1>
      <a:accent2>
        <a:srgbClr val="EE87C4"/>
      </a:accent2>
      <a:accent3>
        <a:srgbClr val="E54CA7"/>
      </a:accent3>
      <a:accent4>
        <a:srgbClr val="6F0F48"/>
      </a:accent4>
      <a:accent5>
        <a:srgbClr val="4A0A30"/>
      </a:accent5>
      <a:accent6>
        <a:srgbClr val="951561"/>
      </a:accent6>
      <a:hlink>
        <a:srgbClr val="951561"/>
      </a:hlink>
      <a:folHlink>
        <a:srgbClr val="951561"/>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Solides discrets">
      <a:fillStyleLst>
        <a:solidFill>
          <a:schemeClr val="phClr"/>
        </a:solidFill>
        <a:solidFill>
          <a:schemeClr val="phClr">
            <a:tint val="65000"/>
          </a:schemeClr>
        </a:solidFill>
        <a:solidFill>
          <a:schemeClr val="phClr">
            <a:shade val="80000"/>
            <a:satMod val="150000"/>
          </a:schemeClr>
        </a:solidFill>
      </a:fillStyleLst>
      <a:lnStyleLst>
        <a:ln w="9525" cap="flat" cmpd="sng" algn="ctr">
          <a:solidFill>
            <a:schemeClr val="phClr"/>
          </a:solidFill>
          <a:prstDash val="solid"/>
        </a:ln>
        <a:ln w="10795" cap="flat" cmpd="sng" algn="ctr">
          <a:solidFill>
            <a:schemeClr val="phClr"/>
          </a:solidFill>
          <a:prstDash val="solid"/>
        </a:ln>
        <a:ln w="17145" cap="flat" cmpd="sng" algn="ctr">
          <a:solidFill>
            <a:schemeClr val="phClr">
              <a:shade val="95000"/>
              <a:alpha val="50000"/>
              <a:satMod val="150000"/>
            </a:schemeClr>
          </a:solidFill>
          <a:prstDash val="solid"/>
        </a:ln>
      </a:lnStyleLst>
      <a:effectStyleLst>
        <a:effectStyle>
          <a:effectLst/>
        </a:effectStyle>
        <a:effectStyle>
          <a:effectLst/>
        </a:effectStyle>
        <a:effectStyle>
          <a:effectLst>
            <a:outerShdw blurRad="44450" dist="13970" dir="5400000" algn="ctr" rotWithShape="0">
              <a:srgbClr val="000000">
                <a:alpha val="45000"/>
              </a:srgbClr>
            </a:outerShdw>
          </a:effectLst>
          <a:scene3d>
            <a:camera prst="orthographicFront">
              <a:rot lat="0" lon="0" rev="0"/>
            </a:camera>
            <a:lightRig rig="twoPt" dir="tl"/>
          </a:scene3d>
          <a:sp3d prstMaterial="flat">
            <a:bevelT w="12700" h="25400" prst="coolSlant"/>
          </a:sp3d>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tint="0.79998168889431442"/>
    <pageSetUpPr fitToPage="1"/>
  </sheetPr>
  <dimension ref="B1:BC35"/>
  <sheetViews>
    <sheetView showGridLines="0" zoomScaleNormal="100" workbookViewId="0">
      <selection activeCell="H3" sqref="H3:Y3"/>
    </sheetView>
  </sheetViews>
  <sheetFormatPr baseColWidth="10" defaultColWidth="11.44140625" defaultRowHeight="13.8" x14ac:dyDescent="0.3"/>
  <cols>
    <col min="1" max="36" width="2.5546875" style="8" customWidth="1"/>
    <col min="37" max="37" width="10.6640625" style="8" customWidth="1"/>
    <col min="38" max="38" width="0" style="8" hidden="1" customWidth="1"/>
    <col min="39" max="39" width="7.88671875" style="8" customWidth="1"/>
    <col min="40" max="54" width="2.5546875" style="8" customWidth="1"/>
    <col min="55" max="16384" width="11.44140625" style="8"/>
  </cols>
  <sheetData>
    <row r="1" spans="2:55" ht="15" customHeight="1" x14ac:dyDescent="0.3"/>
    <row r="2" spans="2:55" ht="15" customHeight="1" x14ac:dyDescent="0.3">
      <c r="B2" s="521" t="s">
        <v>0</v>
      </c>
      <c r="C2" s="521"/>
      <c r="D2" s="521"/>
      <c r="E2" s="521"/>
      <c r="F2" s="521"/>
      <c r="G2" s="521"/>
      <c r="H2" s="521"/>
      <c r="I2" s="521"/>
      <c r="J2" s="521"/>
      <c r="K2" s="521"/>
      <c r="L2" s="521"/>
      <c r="M2" s="521"/>
      <c r="N2" s="521"/>
      <c r="O2" s="521"/>
      <c r="P2" s="521"/>
      <c r="Q2" s="521"/>
      <c r="R2" s="521"/>
      <c r="S2" s="521"/>
      <c r="T2" s="521"/>
      <c r="U2" s="521"/>
      <c r="V2" s="521"/>
      <c r="W2" s="521"/>
      <c r="X2" s="521"/>
      <c r="Y2" s="521"/>
      <c r="AB2" s="8" t="s">
        <v>1</v>
      </c>
    </row>
    <row r="3" spans="2:55" ht="15" customHeight="1" x14ac:dyDescent="0.3">
      <c r="B3" s="522" t="s">
        <v>2</v>
      </c>
      <c r="C3" s="522"/>
      <c r="D3" s="522"/>
      <c r="E3" s="522"/>
      <c r="F3" s="522"/>
      <c r="G3" s="522"/>
      <c r="H3" s="523" t="s">
        <v>3</v>
      </c>
      <c r="I3" s="523"/>
      <c r="J3" s="523"/>
      <c r="K3" s="523"/>
      <c r="L3" s="523"/>
      <c r="M3" s="523"/>
      <c r="N3" s="523"/>
      <c r="O3" s="523"/>
      <c r="P3" s="523"/>
      <c r="Q3" s="523"/>
      <c r="R3" s="523"/>
      <c r="S3" s="523"/>
      <c r="T3" s="523"/>
      <c r="U3" s="523"/>
      <c r="V3" s="523"/>
      <c r="W3" s="523"/>
      <c r="X3" s="523"/>
      <c r="Y3" s="523"/>
      <c r="AB3" s="526" t="s">
        <v>139</v>
      </c>
      <c r="AC3" s="527"/>
      <c r="AD3" s="527"/>
      <c r="AE3" s="527"/>
      <c r="AF3" s="527"/>
      <c r="AG3" s="527"/>
      <c r="AH3" s="527"/>
      <c r="AI3" s="527"/>
      <c r="AJ3" s="527"/>
      <c r="AK3" s="527"/>
      <c r="AL3" s="527"/>
      <c r="AM3" s="527"/>
      <c r="AN3" s="527"/>
      <c r="AO3" s="527"/>
      <c r="AP3" s="527"/>
      <c r="AQ3" s="527"/>
      <c r="AR3" s="527"/>
      <c r="AS3" s="527"/>
      <c r="AT3" s="527"/>
      <c r="AU3" s="527"/>
      <c r="AV3" s="527"/>
      <c r="AW3" s="527"/>
      <c r="AX3" s="527"/>
      <c r="AY3" s="527"/>
      <c r="AZ3" s="527"/>
      <c r="BA3" s="527"/>
      <c r="BB3" s="527"/>
      <c r="BC3" s="527"/>
    </row>
    <row r="4" spans="2:55" ht="15" customHeight="1" x14ac:dyDescent="0.3">
      <c r="B4" s="524" t="s">
        <v>4</v>
      </c>
      <c r="C4" s="524"/>
      <c r="D4" s="524"/>
      <c r="E4" s="524"/>
      <c r="F4" s="524"/>
      <c r="G4" s="524"/>
      <c r="H4" s="525" t="s">
        <v>1</v>
      </c>
      <c r="I4" s="525"/>
      <c r="J4" s="525"/>
      <c r="K4" s="525"/>
      <c r="L4" s="525"/>
      <c r="M4" s="525"/>
      <c r="N4" s="525"/>
      <c r="O4" s="525"/>
      <c r="P4" s="525"/>
      <c r="Q4" s="525"/>
      <c r="R4" s="525"/>
      <c r="S4" s="525"/>
      <c r="T4" s="525"/>
      <c r="U4" s="525"/>
      <c r="V4" s="525"/>
      <c r="W4" s="525"/>
      <c r="X4" s="525"/>
      <c r="Y4" s="525"/>
      <c r="AB4" s="526"/>
      <c r="AC4" s="527"/>
      <c r="AD4" s="527"/>
      <c r="AE4" s="527"/>
      <c r="AF4" s="527"/>
      <c r="AG4" s="527"/>
      <c r="AH4" s="527"/>
      <c r="AI4" s="527"/>
      <c r="AJ4" s="527"/>
      <c r="AK4" s="527"/>
      <c r="AL4" s="527"/>
      <c r="AM4" s="527"/>
      <c r="AN4" s="527"/>
      <c r="AO4" s="527"/>
      <c r="AP4" s="527"/>
      <c r="AQ4" s="527"/>
      <c r="AR4" s="527"/>
      <c r="AS4" s="527"/>
      <c r="AT4" s="527"/>
      <c r="AU4" s="527"/>
      <c r="AV4" s="527"/>
      <c r="AW4" s="527"/>
      <c r="AX4" s="527"/>
      <c r="AY4" s="527"/>
      <c r="AZ4" s="527"/>
      <c r="BA4" s="527"/>
      <c r="BB4" s="527"/>
      <c r="BC4" s="527"/>
    </row>
    <row r="5" spans="2:55" ht="15" customHeight="1" x14ac:dyDescent="0.3">
      <c r="B5" s="104" t="s">
        <v>5</v>
      </c>
      <c r="C5" s="104"/>
      <c r="D5" s="104"/>
      <c r="E5" s="104"/>
      <c r="F5" s="104"/>
      <c r="G5" s="104"/>
      <c r="H5" s="525" t="s">
        <v>1</v>
      </c>
      <c r="I5" s="525"/>
      <c r="J5" s="525"/>
      <c r="K5" s="525"/>
      <c r="L5" s="525"/>
      <c r="M5" s="525"/>
      <c r="N5" s="525"/>
      <c r="O5" s="525"/>
      <c r="P5" s="525"/>
      <c r="Q5" s="525"/>
      <c r="R5" s="525"/>
      <c r="S5" s="525"/>
      <c r="T5" s="525"/>
      <c r="U5" s="525"/>
      <c r="V5" s="525"/>
      <c r="W5" s="525"/>
      <c r="X5" s="525"/>
      <c r="Y5" s="525"/>
      <c r="AB5" s="526"/>
      <c r="AC5" s="527"/>
      <c r="AD5" s="527"/>
      <c r="AE5" s="527"/>
      <c r="AF5" s="527"/>
      <c r="AG5" s="527"/>
      <c r="AH5" s="527"/>
      <c r="AI5" s="527"/>
      <c r="AJ5" s="527"/>
      <c r="AK5" s="527"/>
      <c r="AL5" s="527"/>
      <c r="AM5" s="527"/>
      <c r="AN5" s="527"/>
      <c r="AO5" s="527"/>
      <c r="AP5" s="527"/>
      <c r="AQ5" s="527"/>
      <c r="AR5" s="527"/>
      <c r="AS5" s="527"/>
      <c r="AT5" s="527"/>
      <c r="AU5" s="527"/>
      <c r="AV5" s="527"/>
      <c r="AW5" s="527"/>
      <c r="AX5" s="527"/>
      <c r="AY5" s="527"/>
      <c r="AZ5" s="527"/>
      <c r="BA5" s="527"/>
      <c r="BB5" s="527"/>
      <c r="BC5" s="527"/>
    </row>
    <row r="6" spans="2:55" ht="15" customHeight="1" x14ac:dyDescent="0.3">
      <c r="B6" s="524" t="s">
        <v>6</v>
      </c>
      <c r="C6" s="524"/>
      <c r="D6" s="524"/>
      <c r="E6" s="524"/>
      <c r="F6" s="524"/>
      <c r="G6" s="524"/>
      <c r="H6" s="525" t="s">
        <v>1</v>
      </c>
      <c r="I6" s="525"/>
      <c r="J6" s="525"/>
      <c r="K6" s="105"/>
      <c r="L6" s="105"/>
      <c r="M6" s="105"/>
      <c r="N6" s="105"/>
      <c r="O6" s="105"/>
      <c r="P6" s="105"/>
      <c r="Q6" s="105"/>
      <c r="R6" s="105"/>
      <c r="S6" s="105"/>
      <c r="T6" s="105"/>
      <c r="U6" s="105"/>
      <c r="V6" s="103"/>
      <c r="W6" s="103"/>
      <c r="X6" s="106"/>
      <c r="Y6" s="106"/>
      <c r="AB6" s="5" t="s">
        <v>1</v>
      </c>
    </row>
    <row r="7" spans="2:55" ht="15" customHeight="1" thickBot="1" x14ac:dyDescent="0.35">
      <c r="B7" s="524" t="s">
        <v>7</v>
      </c>
      <c r="C7" s="524"/>
      <c r="D7" s="524"/>
      <c r="E7" s="524"/>
      <c r="F7" s="524"/>
      <c r="G7" s="524"/>
      <c r="H7" s="523" t="s">
        <v>1</v>
      </c>
      <c r="I7" s="523"/>
      <c r="J7" s="523"/>
      <c r="K7" s="523"/>
      <c r="L7" s="523"/>
      <c r="M7" s="523"/>
      <c r="N7" s="523"/>
      <c r="O7" s="523"/>
      <c r="P7" s="523"/>
      <c r="Q7" s="523"/>
      <c r="R7" s="523"/>
      <c r="S7" s="523"/>
      <c r="T7" s="523"/>
      <c r="U7" s="107"/>
      <c r="V7" s="107"/>
      <c r="W7" s="107"/>
      <c r="X7" s="107"/>
      <c r="Y7" s="107"/>
    </row>
    <row r="8" spans="2:55" ht="15" customHeight="1" thickTop="1" x14ac:dyDescent="0.3">
      <c r="B8" s="524" t="s">
        <v>142</v>
      </c>
      <c r="C8" s="524"/>
      <c r="D8" s="524"/>
      <c r="E8" s="524"/>
      <c r="F8" s="524"/>
      <c r="G8" s="524"/>
      <c r="H8" s="524"/>
      <c r="I8" s="524"/>
      <c r="J8" s="524"/>
      <c r="K8" s="524"/>
      <c r="L8" s="531" t="s">
        <v>1</v>
      </c>
      <c r="M8" s="531"/>
      <c r="N8" s="531"/>
      <c r="O8" s="531"/>
      <c r="P8" s="531"/>
      <c r="Q8" s="531"/>
      <c r="R8" s="531"/>
      <c r="S8" s="531"/>
      <c r="T8" s="531"/>
      <c r="U8" s="531"/>
      <c r="V8" s="531"/>
      <c r="W8" s="531"/>
      <c r="X8" s="531"/>
      <c r="Y8" s="108"/>
      <c r="AC8" s="534"/>
      <c r="AD8" s="534"/>
      <c r="AE8" s="534"/>
      <c r="AF8" s="534"/>
      <c r="AG8" s="534"/>
      <c r="AH8" s="534"/>
      <c r="AI8" s="534"/>
      <c r="AM8" s="537" t="s">
        <v>207</v>
      </c>
      <c r="AN8" s="538"/>
      <c r="AO8" s="538"/>
      <c r="AP8" s="538"/>
      <c r="AQ8" s="538"/>
      <c r="AR8" s="538"/>
      <c r="AS8" s="538"/>
      <c r="AT8" s="538"/>
      <c r="AU8" s="538"/>
      <c r="AV8" s="538"/>
      <c r="AW8" s="538"/>
      <c r="AX8" s="538"/>
      <c r="AY8" s="538"/>
      <c r="AZ8" s="539"/>
      <c r="BA8" s="62"/>
      <c r="BB8" s="62"/>
      <c r="BC8" s="62"/>
    </row>
    <row r="9" spans="2:55" ht="15" customHeight="1" x14ac:dyDescent="0.3">
      <c r="B9" s="532"/>
      <c r="C9" s="532"/>
      <c r="D9" s="532"/>
      <c r="E9" s="532"/>
      <c r="F9" s="532"/>
      <c r="G9" s="532"/>
      <c r="H9" s="532"/>
      <c r="I9" s="547"/>
      <c r="J9" s="547"/>
      <c r="K9" s="547"/>
      <c r="L9" s="547"/>
      <c r="M9" s="547"/>
      <c r="N9" s="547"/>
      <c r="O9" s="547"/>
      <c r="P9" s="547"/>
      <c r="Q9" s="547"/>
      <c r="R9" s="547"/>
      <c r="S9" s="547"/>
      <c r="T9" s="547"/>
      <c r="U9" s="547"/>
      <c r="V9" s="547"/>
      <c r="W9" s="547"/>
      <c r="X9" s="547"/>
      <c r="Y9" s="547"/>
      <c r="AC9" s="534"/>
      <c r="AD9" s="534"/>
      <c r="AE9" s="534"/>
      <c r="AF9" s="534"/>
      <c r="AG9" s="534"/>
      <c r="AH9" s="534"/>
      <c r="AI9" s="534"/>
      <c r="AM9" s="540"/>
      <c r="AN9" s="541"/>
      <c r="AO9" s="541"/>
      <c r="AP9" s="541"/>
      <c r="AQ9" s="541"/>
      <c r="AR9" s="541"/>
      <c r="AS9" s="541"/>
      <c r="AT9" s="541"/>
      <c r="AU9" s="541"/>
      <c r="AV9" s="541"/>
      <c r="AW9" s="541"/>
      <c r="AX9" s="541"/>
      <c r="AY9" s="541"/>
      <c r="AZ9" s="542"/>
      <c r="BA9" s="62"/>
      <c r="BB9" s="62"/>
      <c r="BC9" s="62"/>
    </row>
    <row r="10" spans="2:55" ht="15" customHeight="1" x14ac:dyDescent="0.3">
      <c r="B10" s="532"/>
      <c r="C10" s="532"/>
      <c r="D10" s="532"/>
      <c r="E10" s="532"/>
      <c r="F10" s="533"/>
      <c r="G10" s="533"/>
      <c r="H10" s="533"/>
      <c r="I10" s="533"/>
      <c r="J10" s="533"/>
      <c r="K10" s="533"/>
      <c r="L10" s="533"/>
      <c r="M10" s="533"/>
      <c r="N10" s="533"/>
      <c r="O10" s="533"/>
      <c r="P10" s="533"/>
      <c r="Q10" s="533"/>
      <c r="R10" s="533"/>
      <c r="S10" s="533"/>
      <c r="T10" s="533"/>
      <c r="U10" s="533"/>
      <c r="V10" s="533"/>
      <c r="W10" s="533"/>
      <c r="X10" s="533"/>
      <c r="Y10" s="533"/>
      <c r="AM10" s="540"/>
      <c r="AN10" s="541"/>
      <c r="AO10" s="541"/>
      <c r="AP10" s="541"/>
      <c r="AQ10" s="541"/>
      <c r="AR10" s="541"/>
      <c r="AS10" s="541"/>
      <c r="AT10" s="541"/>
      <c r="AU10" s="541"/>
      <c r="AV10" s="541"/>
      <c r="AW10" s="541"/>
      <c r="AX10" s="541"/>
      <c r="AY10" s="541"/>
      <c r="AZ10" s="542"/>
      <c r="BA10" s="62"/>
      <c r="BB10" s="62"/>
      <c r="BC10" s="62"/>
    </row>
    <row r="11" spans="2:55" ht="15" customHeight="1" thickBot="1" x14ac:dyDescent="0.35">
      <c r="AM11" s="543"/>
      <c r="AN11" s="544"/>
      <c r="AO11" s="544"/>
      <c r="AP11" s="544"/>
      <c r="AQ11" s="544"/>
      <c r="AR11" s="544"/>
      <c r="AS11" s="544"/>
      <c r="AT11" s="544"/>
      <c r="AU11" s="544"/>
      <c r="AV11" s="544"/>
      <c r="AW11" s="544"/>
      <c r="AX11" s="544"/>
      <c r="AY11" s="544"/>
      <c r="AZ11" s="545"/>
    </row>
    <row r="12" spans="2:55" ht="15" customHeight="1" thickTop="1" x14ac:dyDescent="0.3">
      <c r="B12" s="109" t="s">
        <v>137</v>
      </c>
      <c r="D12" s="110"/>
      <c r="E12" s="110"/>
      <c r="F12" s="111"/>
      <c r="G12" s="110"/>
      <c r="H12" s="110"/>
      <c r="I12" s="110"/>
      <c r="J12" s="110"/>
      <c r="K12" s="110"/>
      <c r="L12" s="110"/>
      <c r="M12" s="110"/>
      <c r="N12" s="110"/>
      <c r="O12" s="110"/>
      <c r="P12" s="110"/>
      <c r="Q12" s="110"/>
      <c r="R12" s="110"/>
      <c r="S12" s="110"/>
      <c r="U12" s="112"/>
      <c r="V12" s="112"/>
      <c r="W12" s="112"/>
    </row>
    <row r="13" spans="2:55" ht="15" customHeight="1" x14ac:dyDescent="0.3">
      <c r="B13" s="73" t="s">
        <v>8</v>
      </c>
      <c r="D13" s="113"/>
      <c r="E13" s="113"/>
      <c r="G13" s="114"/>
      <c r="H13" s="548">
        <v>46023</v>
      </c>
      <c r="I13" s="548"/>
      <c r="J13" s="548"/>
      <c r="K13" s="548"/>
      <c r="L13" s="548"/>
      <c r="M13" s="548"/>
      <c r="N13" s="114" t="s">
        <v>9</v>
      </c>
      <c r="O13" s="110"/>
      <c r="P13" s="110"/>
      <c r="Q13" s="110"/>
      <c r="R13" s="110"/>
      <c r="S13" s="549" t="s">
        <v>10</v>
      </c>
      <c r="T13" s="549"/>
      <c r="U13" s="549"/>
      <c r="V13" s="549"/>
      <c r="W13" s="549"/>
      <c r="AX13" s="534"/>
      <c r="AY13" s="534" t="s">
        <v>11</v>
      </c>
    </row>
    <row r="14" spans="2:55" ht="15" customHeight="1" x14ac:dyDescent="0.3">
      <c r="B14" s="2" t="s">
        <v>12</v>
      </c>
      <c r="D14" s="110"/>
      <c r="E14" s="110"/>
      <c r="F14" s="111"/>
      <c r="G14" s="110"/>
      <c r="H14" s="110"/>
      <c r="I14" s="110"/>
      <c r="J14" s="110"/>
      <c r="K14" s="535" t="s">
        <v>1</v>
      </c>
      <c r="L14" s="535"/>
      <c r="M14" s="535"/>
      <c r="N14" s="535"/>
      <c r="O14" s="535"/>
      <c r="P14" s="535"/>
      <c r="Q14" s="535"/>
      <c r="R14" s="535"/>
      <c r="S14" s="535"/>
      <c r="T14" s="535"/>
      <c r="U14" s="535"/>
      <c r="V14" s="535"/>
      <c r="W14" s="535"/>
      <c r="X14" s="535"/>
      <c r="Y14" s="535"/>
      <c r="AK14" s="546"/>
      <c r="AL14" s="546"/>
      <c r="AM14" s="546"/>
      <c r="AN14" s="546"/>
      <c r="AO14" s="546"/>
      <c r="AP14" s="546"/>
      <c r="AQ14" s="546"/>
      <c r="AR14" s="546"/>
      <c r="AS14" s="546"/>
      <c r="AT14" s="546"/>
      <c r="AU14" s="546"/>
      <c r="AV14" s="546"/>
      <c r="AW14" s="546"/>
      <c r="AX14" s="546"/>
      <c r="AY14" s="546"/>
      <c r="AZ14" s="546"/>
      <c r="BA14" s="546"/>
    </row>
    <row r="15" spans="2:55" ht="15" customHeight="1" x14ac:dyDescent="0.3">
      <c r="AK15" s="546"/>
      <c r="AL15" s="546"/>
      <c r="AM15" s="546"/>
      <c r="AN15" s="546"/>
      <c r="AO15" s="546"/>
      <c r="AP15" s="546"/>
      <c r="AQ15" s="546"/>
      <c r="AR15" s="546"/>
      <c r="AS15" s="546"/>
      <c r="AT15" s="546"/>
      <c r="AU15" s="546"/>
      <c r="AV15" s="546"/>
      <c r="AW15" s="546"/>
      <c r="AX15" s="546"/>
      <c r="AY15" s="546"/>
      <c r="AZ15" s="546"/>
      <c r="BA15" s="546"/>
    </row>
    <row r="16" spans="2:55" ht="15" customHeight="1" x14ac:dyDescent="0.3">
      <c r="B16" s="521" t="s">
        <v>13</v>
      </c>
      <c r="C16" s="521"/>
      <c r="D16" s="521"/>
      <c r="E16" s="521"/>
      <c r="F16" s="521"/>
      <c r="G16" s="521"/>
      <c r="H16" s="521"/>
      <c r="I16" s="521"/>
      <c r="J16" s="521"/>
      <c r="K16" s="521"/>
      <c r="L16" s="521"/>
      <c r="M16" s="521"/>
      <c r="N16" s="521"/>
      <c r="O16" s="521"/>
      <c r="P16" s="521"/>
      <c r="Q16" s="521"/>
      <c r="R16" s="521"/>
      <c r="S16" s="521"/>
      <c r="T16" s="521"/>
      <c r="U16" s="521"/>
      <c r="V16" s="521"/>
      <c r="W16" s="521"/>
      <c r="X16" s="521"/>
      <c r="Y16" s="521"/>
      <c r="Z16" s="521"/>
      <c r="AA16" s="521"/>
      <c r="AB16" s="521"/>
      <c r="AC16" s="521"/>
      <c r="AD16" s="521"/>
    </row>
    <row r="17" spans="2:55" ht="15" customHeight="1" x14ac:dyDescent="0.3">
      <c r="B17" s="518" t="s">
        <v>2</v>
      </c>
      <c r="C17" s="518"/>
      <c r="D17" s="518"/>
      <c r="E17" s="518"/>
      <c r="F17" s="518"/>
      <c r="G17" s="518"/>
      <c r="H17" s="518"/>
      <c r="I17" s="536" t="s">
        <v>244</v>
      </c>
      <c r="J17" s="536"/>
      <c r="K17" s="536"/>
      <c r="L17" s="536"/>
      <c r="M17" s="536"/>
      <c r="N17" s="536"/>
      <c r="O17" s="536"/>
      <c r="P17" s="536"/>
      <c r="Q17" s="536"/>
      <c r="R17" s="536"/>
      <c r="S17" s="536"/>
      <c r="T17" s="536"/>
      <c r="U17" s="536"/>
      <c r="V17" s="536"/>
      <c r="W17" s="536"/>
      <c r="X17" s="536"/>
      <c r="Y17" s="536"/>
      <c r="Z17" s="536"/>
      <c r="AA17" s="536"/>
      <c r="AB17" s="106"/>
      <c r="AC17" s="106"/>
      <c r="AD17" s="106"/>
      <c r="AE17" s="8" t="s">
        <v>1</v>
      </c>
      <c r="AM17" s="9"/>
      <c r="AP17" s="115" t="s">
        <v>1</v>
      </c>
    </row>
    <row r="18" spans="2:55" ht="15" customHeight="1" x14ac:dyDescent="0.3">
      <c r="B18" s="518" t="s">
        <v>4</v>
      </c>
      <c r="C18" s="518"/>
      <c r="D18" s="518"/>
      <c r="E18" s="518"/>
      <c r="F18" s="518"/>
      <c r="G18" s="518"/>
      <c r="H18" s="518"/>
      <c r="I18" s="520" t="s">
        <v>1</v>
      </c>
      <c r="J18" s="520"/>
      <c r="K18" s="520"/>
      <c r="L18" s="520"/>
      <c r="M18" s="520"/>
      <c r="N18" s="520"/>
      <c r="O18" s="520"/>
      <c r="P18" s="520"/>
      <c r="Q18" s="520"/>
      <c r="R18" s="520"/>
      <c r="S18" s="520"/>
      <c r="T18" s="520"/>
      <c r="U18" s="520"/>
      <c r="V18" s="520"/>
      <c r="W18" s="520"/>
      <c r="X18" s="520"/>
      <c r="Y18" s="520"/>
      <c r="Z18" s="520"/>
      <c r="AA18" s="520"/>
      <c r="AB18" s="520"/>
      <c r="AC18" s="520"/>
      <c r="AD18" s="520"/>
    </row>
    <row r="19" spans="2:55" ht="15" customHeight="1" x14ac:dyDescent="0.3">
      <c r="B19" s="518" t="s">
        <v>5</v>
      </c>
      <c r="C19" s="518"/>
      <c r="D19" s="518"/>
      <c r="E19" s="518"/>
      <c r="F19" s="518"/>
      <c r="G19" s="518"/>
      <c r="H19" s="518"/>
      <c r="I19" s="520" t="s">
        <v>1</v>
      </c>
      <c r="J19" s="520"/>
      <c r="K19" s="520"/>
      <c r="L19" s="520"/>
      <c r="M19" s="520"/>
      <c r="N19" s="520"/>
      <c r="O19" s="520"/>
      <c r="P19" s="520"/>
      <c r="Q19" s="520"/>
      <c r="R19" s="520"/>
      <c r="S19" s="520"/>
      <c r="T19" s="520"/>
      <c r="U19" s="520"/>
      <c r="V19" s="520"/>
      <c r="W19" s="520"/>
      <c r="X19" s="520"/>
      <c r="Y19" s="520"/>
      <c r="Z19" s="520"/>
      <c r="AA19" s="520"/>
      <c r="AB19" s="520"/>
      <c r="AC19" s="520"/>
      <c r="AD19" s="520"/>
      <c r="AE19" s="3"/>
      <c r="AF19" s="3"/>
      <c r="AG19" s="3"/>
      <c r="AH19" s="3"/>
      <c r="AI19" s="3"/>
      <c r="AJ19" s="3"/>
      <c r="AK19" s="517" t="s">
        <v>14</v>
      </c>
      <c r="AL19" s="517"/>
      <c r="AM19" s="517"/>
      <c r="AN19" s="517"/>
      <c r="AO19" s="517"/>
      <c r="AP19" s="517"/>
      <c r="AQ19" s="517"/>
      <c r="AR19" s="517"/>
      <c r="AS19" s="517"/>
      <c r="AT19" s="517"/>
      <c r="AU19" s="517"/>
      <c r="AV19" s="517"/>
      <c r="AW19" s="517"/>
      <c r="AX19" s="517"/>
      <c r="AY19" s="517"/>
      <c r="AZ19" s="517"/>
      <c r="BA19" s="517"/>
      <c r="BC19" s="116" t="s">
        <v>11</v>
      </c>
    </row>
    <row r="20" spans="2:55" ht="15" customHeight="1" x14ac:dyDescent="0.3">
      <c r="B20" s="518" t="s">
        <v>6</v>
      </c>
      <c r="C20" s="518"/>
      <c r="D20" s="518"/>
      <c r="E20" s="518"/>
      <c r="F20" s="518"/>
      <c r="G20" s="518"/>
      <c r="H20" s="518"/>
      <c r="I20" s="525" t="s">
        <v>1</v>
      </c>
      <c r="J20" s="525"/>
      <c r="K20" s="525"/>
      <c r="L20" s="117"/>
      <c r="M20" s="118"/>
      <c r="N20" s="118"/>
      <c r="O20" s="106"/>
      <c r="P20" s="118"/>
      <c r="Q20" s="118"/>
      <c r="R20" s="118"/>
      <c r="S20" s="106"/>
      <c r="T20" s="106"/>
      <c r="U20" s="117"/>
      <c r="V20" s="117"/>
      <c r="W20" s="119"/>
      <c r="X20" s="119"/>
      <c r="Y20" s="119"/>
      <c r="Z20" s="119"/>
      <c r="AA20" s="106"/>
      <c r="AB20" s="106"/>
      <c r="AC20" s="106"/>
      <c r="AD20" s="106"/>
    </row>
    <row r="21" spans="2:55" ht="15" customHeight="1" x14ac:dyDescent="0.3">
      <c r="B21" s="518" t="s">
        <v>7</v>
      </c>
      <c r="C21" s="518"/>
      <c r="D21" s="518"/>
      <c r="E21" s="518"/>
      <c r="F21" s="518"/>
      <c r="G21" s="518"/>
      <c r="H21" s="518"/>
      <c r="I21" s="519" t="s">
        <v>1</v>
      </c>
      <c r="J21" s="519"/>
      <c r="K21" s="519"/>
      <c r="L21" s="519"/>
      <c r="M21" s="519"/>
      <c r="N21" s="519"/>
      <c r="O21" s="519"/>
      <c r="P21" s="519"/>
      <c r="Q21" s="519"/>
      <c r="R21" s="519"/>
      <c r="S21" s="519"/>
      <c r="T21" s="519"/>
      <c r="U21" s="519"/>
      <c r="V21" s="519"/>
      <c r="W21" s="519"/>
      <c r="X21" s="120"/>
      <c r="Y21" s="120"/>
      <c r="Z21" s="120"/>
      <c r="AA21" s="106"/>
      <c r="AB21" s="106"/>
      <c r="AC21" s="106"/>
      <c r="AD21" s="106"/>
      <c r="AM21" s="121"/>
    </row>
    <row r="22" spans="2:55" ht="15" customHeight="1" x14ac:dyDescent="0.3">
      <c r="B22" s="518" t="s">
        <v>15</v>
      </c>
      <c r="C22" s="518"/>
      <c r="D22" s="518"/>
      <c r="E22" s="518"/>
      <c r="F22" s="518"/>
      <c r="G22" s="518"/>
      <c r="H22" s="518"/>
      <c r="I22" s="519" t="s">
        <v>1</v>
      </c>
      <c r="J22" s="519"/>
      <c r="K22" s="519"/>
      <c r="L22" s="519"/>
      <c r="M22" s="519"/>
      <c r="N22" s="519"/>
      <c r="O22" s="519"/>
      <c r="P22" s="519"/>
      <c r="Q22" s="519"/>
      <c r="R22" s="519"/>
      <c r="S22" s="519"/>
      <c r="T22" s="519"/>
      <c r="U22" s="519"/>
      <c r="V22" s="519"/>
      <c r="W22" s="519"/>
      <c r="X22" s="120"/>
      <c r="Y22" s="120"/>
      <c r="Z22" s="120"/>
      <c r="AA22" s="106"/>
      <c r="AB22" s="106"/>
      <c r="AC22" s="106"/>
      <c r="AD22" s="106"/>
      <c r="AM22" s="121"/>
    </row>
    <row r="23" spans="2:55" ht="15" customHeight="1" x14ac:dyDescent="0.3">
      <c r="B23" s="49"/>
      <c r="C23" s="110"/>
      <c r="D23" s="122"/>
      <c r="E23" s="122"/>
      <c r="F23" s="122"/>
      <c r="G23" s="122"/>
      <c r="H23" s="122"/>
      <c r="I23" s="122"/>
      <c r="J23" s="122"/>
      <c r="K23" s="122"/>
      <c r="L23" s="122"/>
      <c r="M23" s="122"/>
      <c r="N23" s="122"/>
      <c r="O23" s="122"/>
      <c r="P23" s="122"/>
      <c r="Q23" s="122"/>
      <c r="R23" s="122"/>
      <c r="S23" s="122"/>
      <c r="T23" s="122"/>
      <c r="U23" s="122"/>
      <c r="V23" s="122"/>
      <c r="W23" s="122"/>
      <c r="X23" s="122"/>
      <c r="Y23" s="122"/>
      <c r="Z23" s="122"/>
      <c r="AM23" s="123"/>
    </row>
    <row r="24" spans="2:55" ht="15" customHeight="1" x14ac:dyDescent="0.3">
      <c r="B24" s="49" t="s">
        <v>16</v>
      </c>
      <c r="C24" s="110"/>
      <c r="D24" s="122"/>
      <c r="E24" s="122"/>
      <c r="F24" s="122"/>
      <c r="G24" s="516" t="s">
        <v>110</v>
      </c>
      <c r="H24" s="516"/>
      <c r="I24" s="516"/>
      <c r="J24" s="516"/>
      <c r="K24" s="516"/>
      <c r="L24" s="516"/>
      <c r="M24" s="516"/>
      <c r="N24" s="516"/>
      <c r="O24" s="125"/>
      <c r="P24" s="6" t="s">
        <v>17</v>
      </c>
      <c r="Q24" s="6"/>
      <c r="R24" s="6"/>
      <c r="S24" s="6"/>
      <c r="T24" s="6"/>
      <c r="U24" s="6"/>
      <c r="V24" s="6"/>
      <c r="W24" s="122"/>
      <c r="X24" s="515" t="s">
        <v>1</v>
      </c>
      <c r="Y24" s="515"/>
      <c r="Z24" s="515"/>
      <c r="AA24" s="515"/>
      <c r="AB24" s="515"/>
      <c r="AC24" s="515"/>
      <c r="AD24" s="515"/>
      <c r="AM24" s="121"/>
    </row>
    <row r="25" spans="2:55" ht="15" customHeight="1" x14ac:dyDescent="0.3"/>
    <row r="34" spans="2:54" x14ac:dyDescent="0.3">
      <c r="BB34" s="126"/>
    </row>
    <row r="35" spans="2:54" x14ac:dyDescent="0.3">
      <c r="B35" s="528" t="str">
        <f>Cotisations!G60</f>
        <v>COPYRIGHT Janvier 2026, tous droits réservés à la CSAFAM</v>
      </c>
      <c r="C35" s="529"/>
      <c r="D35" s="529"/>
      <c r="E35" s="529"/>
      <c r="F35" s="529"/>
      <c r="G35" s="529"/>
      <c r="H35" s="529"/>
      <c r="I35" s="529"/>
      <c r="J35" s="529"/>
      <c r="K35" s="529"/>
      <c r="L35" s="529"/>
      <c r="M35" s="529"/>
      <c r="N35" s="529"/>
      <c r="O35" s="529"/>
      <c r="P35" s="529"/>
      <c r="Q35" s="529"/>
      <c r="R35" s="529"/>
      <c r="S35" s="529"/>
      <c r="T35" s="529"/>
      <c r="U35" s="529"/>
      <c r="V35" s="529"/>
      <c r="W35" s="529"/>
      <c r="X35" s="529"/>
      <c r="Y35" s="529"/>
      <c r="Z35" s="529"/>
      <c r="AA35" s="529"/>
      <c r="AB35" s="529"/>
      <c r="AC35" s="529"/>
      <c r="AD35" s="529"/>
      <c r="AE35" s="529"/>
      <c r="AF35" s="529"/>
      <c r="AG35" s="529"/>
      <c r="AH35" s="529"/>
      <c r="AI35" s="529"/>
      <c r="AJ35" s="529"/>
      <c r="AK35" s="529"/>
      <c r="AL35" s="529"/>
      <c r="AM35" s="529"/>
      <c r="AN35" s="529"/>
      <c r="AO35" s="529"/>
      <c r="AP35" s="529"/>
      <c r="AQ35" s="529"/>
      <c r="AR35" s="529"/>
      <c r="AS35" s="529"/>
      <c r="AT35" s="529"/>
      <c r="AU35" s="529"/>
      <c r="AV35" s="529"/>
      <c r="AW35" s="529"/>
      <c r="AX35" s="529"/>
      <c r="AY35" s="529"/>
      <c r="AZ35" s="529"/>
      <c r="BA35" s="529"/>
      <c r="BB35" s="530"/>
    </row>
  </sheetData>
  <sheetProtection algorithmName="SHA-512" hashValue="kuRlxbapVXgS/hPPs1l05KxPvH53ykEl+T8rJEWvVzYm92QYPOcP9g6jX+wzXBCTeWtcSOiox7JUow/nJyASPQ==" saltValue="8JZEqZuOF6ChnAyBm/Qlyw==" spinCount="100000" sheet="1" selectLockedCells="1"/>
  <mergeCells count="41">
    <mergeCell ref="I18:AD18"/>
    <mergeCell ref="B19:H19"/>
    <mergeCell ref="B17:H17"/>
    <mergeCell ref="I17:AA17"/>
    <mergeCell ref="AM8:AZ11"/>
    <mergeCell ref="AK14:BA15"/>
    <mergeCell ref="I9:Y9"/>
    <mergeCell ref="B16:AD16"/>
    <mergeCell ref="H13:M13"/>
    <mergeCell ref="S13:W13"/>
    <mergeCell ref="AC8:AI9"/>
    <mergeCell ref="B9:H9"/>
    <mergeCell ref="AB3:BC5"/>
    <mergeCell ref="B35:BB35"/>
    <mergeCell ref="B6:G6"/>
    <mergeCell ref="H6:J6"/>
    <mergeCell ref="B7:G7"/>
    <mergeCell ref="H7:T7"/>
    <mergeCell ref="B8:K8"/>
    <mergeCell ref="L8:X8"/>
    <mergeCell ref="B10:E10"/>
    <mergeCell ref="F10:Y10"/>
    <mergeCell ref="B20:H20"/>
    <mergeCell ref="I20:K20"/>
    <mergeCell ref="B18:H18"/>
    <mergeCell ref="H5:Y5"/>
    <mergeCell ref="AX13:AY13"/>
    <mergeCell ref="K14:Y14"/>
    <mergeCell ref="B2:Y2"/>
    <mergeCell ref="B3:G3"/>
    <mergeCell ref="H3:Y3"/>
    <mergeCell ref="B4:G4"/>
    <mergeCell ref="H4:Y4"/>
    <mergeCell ref="X24:AD24"/>
    <mergeCell ref="G24:N24"/>
    <mergeCell ref="AK19:BA19"/>
    <mergeCell ref="B21:H21"/>
    <mergeCell ref="I21:W21"/>
    <mergeCell ref="B22:H22"/>
    <mergeCell ref="I22:W22"/>
    <mergeCell ref="I19:AD19"/>
  </mergeCells>
  <dataValidations xWindow="34000" yWindow="31388" count="2">
    <dataValidation type="list" operator="equal" allowBlank="1" showErrorMessage="1" sqref="AY13 BC19" xr:uid="{00000000-0002-0000-0000-000000000000}">
      <formula1>"NON,OUI"</formula1>
      <formula2>0</formula2>
    </dataValidation>
    <dataValidation operator="equal" allowBlank="1" showErrorMessage="1" sqref="AM17" xr:uid="{00000000-0002-0000-0000-000001000000}">
      <formula1>0</formula1>
      <formula2>0</formula2>
    </dataValidation>
  </dataValidations>
  <pageMargins left="0.7" right="0.7" top="0.75" bottom="0.75" header="0.51180555555555551" footer="0.51180555555555551"/>
  <pageSetup paperSize="9" scale="82" firstPageNumber="0" orientation="landscape" horizontalDpi="360" verticalDpi="360" r:id="rId1"/>
  <headerFooter alignWithMargins="0"/>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
  <sheetViews>
    <sheetView showGridLines="0" topLeftCell="O5" zoomScale="75" zoomScaleNormal="75" workbookViewId="0"/>
  </sheetViews>
  <sheetFormatPr baseColWidth="10" defaultRowHeight="14.4" x14ac:dyDescent="0.3"/>
  <sheetData/>
  <sheetProtection selectLockedCells="1" selectUnlockedCells="1"/>
  <pageMargins left="0.78749999999999998" right="0.78749999999999998" top="0.98402777777777772" bottom="0.98402777777777772" header="0.51180555555555551" footer="0.51180555555555551"/>
  <pageSetup paperSize="9" firstPageNumber="0" orientation="portrait" horizontalDpi="300" verticalDpi="300"/>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
  <sheetViews>
    <sheetView showGridLines="0" topLeftCell="A19" zoomScale="75" zoomScaleNormal="75" workbookViewId="0"/>
  </sheetViews>
  <sheetFormatPr baseColWidth="10" defaultRowHeight="14.4" x14ac:dyDescent="0.3"/>
  <sheetData/>
  <sheetProtection selectLockedCells="1" selectUnlockedCells="1"/>
  <pageMargins left="0.78749999999999998" right="0.78749999999999998" top="0.98402777777777772" bottom="0.98402777777777772" header="0.51180555555555551" footer="0.51180555555555551"/>
  <pageSetup paperSize="9" firstPageNumber="0" orientation="portrait" horizontalDpi="300" verticalDpi="300"/>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
  <sheetViews>
    <sheetView showGridLines="0" topLeftCell="A79" zoomScale="75" zoomScaleNormal="75" workbookViewId="0"/>
  </sheetViews>
  <sheetFormatPr baseColWidth="10" defaultRowHeight="14.4" x14ac:dyDescent="0.3"/>
  <sheetData/>
  <sheetProtection selectLockedCells="1" selectUnlockedCells="1"/>
  <pageMargins left="0.78749999999999998" right="0.78749999999999998" top="0.98402777777777772" bottom="0.98402777777777772" header="0.51180555555555551" footer="0.51180555555555551"/>
  <pageSetup paperSize="9" firstPageNumber="0" orientation="portrait" horizontalDpi="300" verticalDpi="300"/>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
  <sheetViews>
    <sheetView showGridLines="0" topLeftCell="W4" zoomScale="75" zoomScaleNormal="75" workbookViewId="0"/>
  </sheetViews>
  <sheetFormatPr baseColWidth="10" defaultRowHeight="14.4" x14ac:dyDescent="0.3"/>
  <sheetData/>
  <sheetProtection selectLockedCells="1" selectUnlockedCells="1"/>
  <pageMargins left="0.78749999999999998" right="0.78749999999999998" top="0.98402777777777772" bottom="0.98402777777777772" header="0.51180555555555551" footer="0.51180555555555551"/>
  <pageSetup paperSize="9" firstPageNumber="0" orientation="portrait" horizontalDpi="300" verticalDpi="300"/>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showGridLines="0" topLeftCell="A22" zoomScale="75" zoomScaleNormal="75" workbookViewId="0"/>
  </sheetViews>
  <sheetFormatPr baseColWidth="10" defaultRowHeight="14.4" x14ac:dyDescent="0.3"/>
  <sheetData/>
  <sheetProtection selectLockedCells="1" selectUnlockedCells="1"/>
  <pageMargins left="0.78749999999999998" right="0.78749999999999998" top="0.98402777777777772" bottom="0.98402777777777772" header="0.51180555555555551" footer="0.51180555555555551"/>
  <pageSetup paperSize="9" firstPageNumber="0" orientation="portrait" horizontalDpi="300" verticalDpi="300"/>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
  <sheetViews>
    <sheetView showGridLines="0" topLeftCell="A78" zoomScale="75" zoomScaleNormal="75" workbookViewId="0"/>
  </sheetViews>
  <sheetFormatPr baseColWidth="10" defaultRowHeight="14.4" x14ac:dyDescent="0.3"/>
  <sheetData/>
  <sheetProtection selectLockedCells="1" selectUnlockedCells="1"/>
  <pageMargins left="0.78749999999999998" right="0.78749999999999998" top="0.98402777777777772" bottom="0.98402777777777772" header="0.51180555555555551" footer="0.51180555555555551"/>
  <pageSetup paperSize="9" firstPageNumber="0" orientation="portrait" horizontalDpi="300" verticalDpi="300"/>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
  <sheetViews>
    <sheetView showGridLines="0" topLeftCell="O5" zoomScale="75" zoomScaleNormal="75" workbookViewId="0"/>
  </sheetViews>
  <sheetFormatPr baseColWidth="10" defaultRowHeight="14.4" x14ac:dyDescent="0.3"/>
  <sheetData/>
  <sheetProtection selectLockedCells="1" selectUnlockedCells="1"/>
  <pageMargins left="0.78749999999999998" right="0.78749999999999998" top="0.98402777777777772" bottom="0.98402777777777772" header="0.51180555555555551" footer="0.51180555555555551"/>
  <pageSetup paperSize="9" firstPageNumber="0" orientation="portrait" horizontalDpi="300" verticalDpi="300"/>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
  <sheetViews>
    <sheetView showGridLines="0" topLeftCell="A31" zoomScale="75" zoomScaleNormal="75" workbookViewId="0"/>
  </sheetViews>
  <sheetFormatPr baseColWidth="10" defaultRowHeight="14.4" x14ac:dyDescent="0.3"/>
  <sheetData/>
  <sheetProtection selectLockedCells="1" selectUnlockedCells="1"/>
  <pageMargins left="0.78749999999999998" right="0.78749999999999998" top="0.98402777777777772" bottom="0.98402777777777772" header="0.51180555555555551" footer="0.51180555555555551"/>
  <pageSetup paperSize="9" firstPageNumber="0" orientation="portrait" horizontalDpi="300" verticalDpi="300"/>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
  <sheetViews>
    <sheetView showGridLines="0" topLeftCell="A79" zoomScale="75" zoomScaleNormal="75" workbookViewId="0"/>
  </sheetViews>
  <sheetFormatPr baseColWidth="10" defaultRowHeight="14.4" x14ac:dyDescent="0.3"/>
  <sheetData/>
  <sheetProtection selectLockedCells="1" selectUnlockedCells="1"/>
  <pageMargins left="0.78749999999999998" right="0.78749999999999998" top="0.98402777777777772" bottom="0.98402777777777772" header="0.51180555555555551" footer="0.51180555555555551"/>
  <pageSetup paperSize="9" firstPageNumber="0" orientation="portrait" horizontalDpi="300" verticalDpi="300"/>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
  <sheetViews>
    <sheetView showGridLines="0" topLeftCell="U10" zoomScale="75" zoomScaleNormal="75" workbookViewId="0"/>
  </sheetViews>
  <sheetFormatPr baseColWidth="10" defaultRowHeight="14.4" x14ac:dyDescent="0.3"/>
  <sheetData/>
  <sheetProtection selectLockedCells="1" selectUnlockedCells="1"/>
  <pageMargins left="0.78749999999999998" right="0.78749999999999998" top="0.98402777777777772" bottom="0.98402777777777772" header="0.51180555555555551" footer="0.51180555555555551"/>
  <pageSetup paperSize="9" firstPageNumber="0" orientation="portrait" horizontalDpi="300" verticalDpi="300"/>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25734C-9CE1-44BB-B11A-3D645725C725}">
  <sheetPr>
    <tabColor theme="0" tint="0.79998168889431442"/>
    <pageSetUpPr fitToPage="1"/>
  </sheetPr>
  <dimension ref="A1:Y57"/>
  <sheetViews>
    <sheetView workbookViewId="0">
      <selection activeCell="M20" sqref="M20"/>
    </sheetView>
  </sheetViews>
  <sheetFormatPr baseColWidth="10" defaultColWidth="11.44140625" defaultRowHeight="13.8" x14ac:dyDescent="0.3"/>
  <cols>
    <col min="1" max="8" width="11.44140625" style="41"/>
    <col min="9" max="9" width="0" style="41" hidden="1" customWidth="1"/>
    <col min="10" max="19" width="11.44140625" style="41"/>
    <col min="20" max="21" width="11.44140625" style="41" customWidth="1"/>
    <col min="22" max="16384" width="11.44140625" style="41"/>
  </cols>
  <sheetData>
    <row r="1" spans="1:25" ht="14.4" x14ac:dyDescent="0.3">
      <c r="B1" s="551" t="s">
        <v>138</v>
      </c>
      <c r="C1" s="551"/>
      <c r="D1" s="551"/>
      <c r="E1" s="551"/>
      <c r="F1" s="551"/>
      <c r="G1" s="551"/>
      <c r="H1" s="551"/>
      <c r="I1" s="551"/>
      <c r="J1" s="551"/>
      <c r="K1" s="551"/>
      <c r="L1" s="551"/>
      <c r="M1" s="551"/>
      <c r="N1" s="551"/>
      <c r="O1" s="551"/>
      <c r="P1" s="551"/>
      <c r="Q1" s="551"/>
      <c r="S1" s="127"/>
      <c r="T1" s="127"/>
      <c r="U1" s="127"/>
      <c r="V1" s="127"/>
      <c r="W1" s="127"/>
      <c r="X1" s="127"/>
      <c r="Y1" s="127"/>
    </row>
    <row r="2" spans="1:25" ht="19.5" customHeight="1" x14ac:dyDescent="0.3">
      <c r="B2" s="562" t="s">
        <v>111</v>
      </c>
      <c r="C2" s="562"/>
      <c r="D2" s="562"/>
      <c r="E2" s="562"/>
      <c r="F2" s="562"/>
      <c r="G2" s="562"/>
      <c r="H2" s="562"/>
      <c r="I2" s="63"/>
      <c r="J2" s="555" t="s">
        <v>112</v>
      </c>
      <c r="K2" s="555"/>
      <c r="L2" s="555"/>
      <c r="M2" s="555"/>
      <c r="N2" s="555"/>
      <c r="O2" s="555"/>
      <c r="P2" s="555"/>
      <c r="Q2" s="64"/>
      <c r="R2" s="64"/>
      <c r="S2" s="91"/>
      <c r="T2" s="127"/>
      <c r="U2" s="127"/>
      <c r="V2" s="127"/>
      <c r="W2" s="127"/>
      <c r="X2" s="127"/>
      <c r="Y2" s="127"/>
    </row>
    <row r="3" spans="1:25" ht="15" customHeight="1" x14ac:dyDescent="0.3">
      <c r="B3" s="562"/>
      <c r="C3" s="562"/>
      <c r="D3" s="562"/>
      <c r="E3" s="562"/>
      <c r="F3" s="562"/>
      <c r="G3" s="562"/>
      <c r="H3" s="562"/>
      <c r="I3" s="63"/>
      <c r="J3" s="555"/>
      <c r="K3" s="555"/>
      <c r="L3" s="555"/>
      <c r="M3" s="555"/>
      <c r="N3" s="555"/>
      <c r="O3" s="555"/>
      <c r="P3" s="555"/>
      <c r="S3" s="127"/>
      <c r="T3" s="127"/>
      <c r="U3" s="127"/>
      <c r="V3" s="127"/>
      <c r="W3" s="127"/>
      <c r="X3" s="127"/>
      <c r="Y3" s="127"/>
    </row>
    <row r="4" spans="1:25" x14ac:dyDescent="0.3">
      <c r="S4" s="127"/>
      <c r="T4" s="128"/>
      <c r="U4" s="128"/>
      <c r="V4" s="128"/>
      <c r="W4" s="128"/>
      <c r="X4" s="128"/>
      <c r="Y4" s="127"/>
    </row>
    <row r="5" spans="1:25" x14ac:dyDescent="0.25">
      <c r="A5" s="45" t="s">
        <v>224</v>
      </c>
      <c r="B5" s="129"/>
      <c r="C5" s="129"/>
      <c r="D5" s="129"/>
      <c r="E5" s="129"/>
      <c r="F5" s="129"/>
      <c r="G5" s="129"/>
      <c r="H5" s="129"/>
      <c r="I5" s="129"/>
      <c r="J5" s="129"/>
      <c r="K5" s="129"/>
      <c r="L5" s="129"/>
      <c r="M5" s="129"/>
      <c r="N5" s="129"/>
      <c r="O5" s="129"/>
      <c r="P5" s="129"/>
      <c r="Q5" s="129"/>
      <c r="R5" s="241"/>
      <c r="S5" s="130"/>
      <c r="T5" s="93" t="s">
        <v>11</v>
      </c>
      <c r="U5" s="93" t="s">
        <v>122</v>
      </c>
      <c r="V5" s="128"/>
      <c r="W5" s="128"/>
      <c r="X5" s="128"/>
      <c r="Y5" s="127"/>
    </row>
    <row r="6" spans="1:25" x14ac:dyDescent="0.25">
      <c r="A6" s="45" t="s">
        <v>225</v>
      </c>
      <c r="B6" s="129"/>
      <c r="C6" s="129"/>
      <c r="D6" s="129"/>
      <c r="E6" s="129"/>
      <c r="F6" s="129"/>
      <c r="G6" s="129"/>
      <c r="H6" s="129"/>
      <c r="I6" s="129"/>
      <c r="J6" s="129"/>
      <c r="K6" s="129"/>
      <c r="L6" s="129"/>
      <c r="M6" s="129"/>
      <c r="N6" s="129"/>
      <c r="O6" s="129"/>
      <c r="P6" s="129"/>
      <c r="Q6" s="129"/>
      <c r="R6" s="241"/>
      <c r="S6" s="130"/>
      <c r="T6" s="93" t="s">
        <v>104</v>
      </c>
      <c r="U6" s="93" t="s">
        <v>121</v>
      </c>
      <c r="V6" s="128"/>
      <c r="W6" s="128"/>
      <c r="X6" s="128"/>
      <c r="Y6" s="127"/>
    </row>
    <row r="7" spans="1:25" x14ac:dyDescent="0.25">
      <c r="A7" s="45" t="s">
        <v>226</v>
      </c>
      <c r="B7" s="129"/>
      <c r="C7" s="129"/>
      <c r="D7" s="129"/>
      <c r="E7" s="129"/>
      <c r="F7" s="129"/>
      <c r="G7" s="129"/>
      <c r="H7" s="129"/>
      <c r="I7" s="129"/>
      <c r="J7" s="129"/>
      <c r="K7" s="129"/>
      <c r="L7" s="129"/>
      <c r="M7" s="129"/>
      <c r="N7" s="129"/>
      <c r="O7" s="129"/>
      <c r="P7" s="129"/>
      <c r="Q7" s="129"/>
      <c r="R7" s="241"/>
      <c r="S7" s="130"/>
      <c r="T7" s="131" t="s">
        <v>140</v>
      </c>
      <c r="U7" s="131"/>
      <c r="V7" s="128"/>
      <c r="W7" s="128"/>
      <c r="X7" s="128"/>
      <c r="Y7" s="127"/>
    </row>
    <row r="8" spans="1:25" x14ac:dyDescent="0.25">
      <c r="A8" s="45" t="s">
        <v>227</v>
      </c>
      <c r="B8" s="129"/>
      <c r="C8" s="129"/>
      <c r="D8" s="129"/>
      <c r="E8" s="129"/>
      <c r="F8" s="129"/>
      <c r="G8" s="129"/>
      <c r="H8" s="129"/>
      <c r="I8" s="129"/>
      <c r="J8" s="129"/>
      <c r="K8" s="129"/>
      <c r="L8" s="129"/>
      <c r="M8" s="129"/>
      <c r="N8" s="129"/>
      <c r="O8" s="129"/>
      <c r="P8" s="129"/>
      <c r="Q8" s="129"/>
      <c r="R8" s="241"/>
      <c r="S8" s="130"/>
      <c r="T8" s="131"/>
      <c r="U8" s="131"/>
      <c r="V8" s="128"/>
      <c r="W8" s="128"/>
      <c r="X8" s="128"/>
      <c r="Y8" s="127"/>
    </row>
    <row r="9" spans="1:25" x14ac:dyDescent="0.3">
      <c r="A9" s="45" t="s">
        <v>228</v>
      </c>
      <c r="B9" s="129"/>
      <c r="C9" s="129"/>
      <c r="D9" s="129"/>
      <c r="E9" s="129"/>
      <c r="F9" s="129"/>
      <c r="G9" s="129"/>
      <c r="H9" s="129"/>
      <c r="I9" s="129"/>
      <c r="J9" s="129"/>
      <c r="K9" s="129"/>
      <c r="L9" s="129"/>
      <c r="M9" s="129"/>
      <c r="N9" s="129"/>
      <c r="O9" s="129"/>
      <c r="P9" s="242">
        <f>Cotisations!C63</f>
        <v>5.5</v>
      </c>
      <c r="Q9" s="129" t="s">
        <v>229</v>
      </c>
      <c r="R9" s="243">
        <f>Cotisations!C1</f>
        <v>2026</v>
      </c>
      <c r="S9" s="130"/>
      <c r="T9" s="131"/>
      <c r="U9" s="131"/>
      <c r="V9" s="128"/>
      <c r="W9" s="128"/>
      <c r="X9" s="128"/>
      <c r="Y9" s="127"/>
    </row>
    <row r="10" spans="1:25" x14ac:dyDescent="0.25">
      <c r="A10" s="140" t="s">
        <v>230</v>
      </c>
      <c r="B10" s="129"/>
      <c r="C10" s="129"/>
      <c r="D10" s="129"/>
      <c r="E10" s="129"/>
      <c r="F10" s="129"/>
      <c r="G10" s="129"/>
      <c r="H10" s="129"/>
      <c r="I10" s="129"/>
      <c r="J10" s="129"/>
      <c r="K10" s="129"/>
      <c r="L10" s="129"/>
      <c r="M10" s="129"/>
      <c r="N10" s="129"/>
      <c r="O10" s="140"/>
      <c r="P10" s="140"/>
      <c r="Q10" s="129"/>
      <c r="R10" s="241"/>
      <c r="S10" s="130"/>
      <c r="T10" s="130"/>
      <c r="U10" s="130"/>
      <c r="V10" s="127"/>
      <c r="W10" s="127"/>
      <c r="X10" s="127"/>
      <c r="Y10" s="127"/>
    </row>
    <row r="11" spans="1:25" x14ac:dyDescent="0.25">
      <c r="A11" s="62" t="s">
        <v>231</v>
      </c>
      <c r="B11" s="129"/>
      <c r="C11" s="129"/>
      <c r="D11" s="129"/>
      <c r="E11" s="129"/>
      <c r="F11" s="129"/>
      <c r="G11" s="129"/>
      <c r="H11" s="129"/>
      <c r="I11" s="129"/>
      <c r="J11" s="129"/>
      <c r="K11" s="129"/>
      <c r="L11" s="129"/>
      <c r="M11" s="129"/>
      <c r="N11" s="129"/>
      <c r="O11" s="129"/>
      <c r="P11" s="129"/>
      <c r="Q11" s="129"/>
      <c r="R11" s="241"/>
      <c r="S11" s="130"/>
      <c r="T11" s="130"/>
      <c r="U11" s="130"/>
      <c r="V11" s="127"/>
      <c r="W11" s="127"/>
      <c r="X11" s="127"/>
      <c r="Y11" s="127"/>
    </row>
    <row r="12" spans="1:25" ht="14.4" thickBot="1" x14ac:dyDescent="0.35">
      <c r="A12" s="129"/>
      <c r="B12" s="129"/>
      <c r="C12" s="129"/>
      <c r="D12" s="129"/>
      <c r="E12" s="129"/>
      <c r="F12" s="129"/>
      <c r="G12" s="129"/>
      <c r="H12" s="129"/>
      <c r="I12" s="129"/>
      <c r="J12" s="129"/>
      <c r="K12" s="129"/>
      <c r="L12" s="129"/>
      <c r="M12" s="129"/>
      <c r="N12" s="129"/>
      <c r="O12" s="129"/>
      <c r="P12" s="129"/>
      <c r="Q12" s="129"/>
      <c r="R12" s="129"/>
      <c r="S12" s="130"/>
      <c r="T12" s="130"/>
      <c r="U12" s="130"/>
      <c r="V12" s="127"/>
      <c r="W12" s="127"/>
      <c r="X12" s="127"/>
      <c r="Y12" s="127"/>
    </row>
    <row r="13" spans="1:25" ht="14.4" thickTop="1" x14ac:dyDescent="0.3">
      <c r="A13" s="556" t="s">
        <v>113</v>
      </c>
      <c r="B13" s="557"/>
      <c r="C13" s="557"/>
      <c r="D13" s="557"/>
      <c r="E13" s="557"/>
      <c r="F13" s="557"/>
      <c r="G13" s="557"/>
      <c r="H13" s="557"/>
      <c r="I13" s="557"/>
      <c r="J13" s="557"/>
      <c r="K13" s="557"/>
      <c r="L13" s="557"/>
      <c r="M13" s="557"/>
      <c r="N13" s="557"/>
      <c r="O13" s="557"/>
      <c r="P13" s="557"/>
      <c r="Q13" s="558"/>
      <c r="R13" s="129"/>
      <c r="S13" s="130"/>
      <c r="T13" s="130"/>
      <c r="U13" s="130"/>
      <c r="V13" s="127"/>
      <c r="W13" s="127"/>
      <c r="X13" s="127"/>
      <c r="Y13" s="127"/>
    </row>
    <row r="14" spans="1:25" x14ac:dyDescent="0.3">
      <c r="A14" s="559" t="s">
        <v>114</v>
      </c>
      <c r="B14" s="560"/>
      <c r="C14" s="560"/>
      <c r="D14" s="560"/>
      <c r="E14" s="560"/>
      <c r="F14" s="560"/>
      <c r="G14" s="560"/>
      <c r="H14" s="560"/>
      <c r="I14" s="560"/>
      <c r="J14" s="560"/>
      <c r="K14" s="560"/>
      <c r="L14" s="560"/>
      <c r="M14" s="560"/>
      <c r="N14" s="560"/>
      <c r="O14" s="560"/>
      <c r="P14" s="560"/>
      <c r="Q14" s="561"/>
      <c r="R14" s="129"/>
      <c r="S14" s="130"/>
      <c r="T14" s="130"/>
      <c r="U14" s="130"/>
      <c r="V14" s="127"/>
      <c r="W14" s="127"/>
      <c r="X14" s="127"/>
      <c r="Y14" s="127"/>
    </row>
    <row r="15" spans="1:25" ht="14.4" thickBot="1" x14ac:dyDescent="0.35">
      <c r="A15" s="565" t="s">
        <v>115</v>
      </c>
      <c r="B15" s="566"/>
      <c r="C15" s="566"/>
      <c r="D15" s="566"/>
      <c r="E15" s="566"/>
      <c r="F15" s="566"/>
      <c r="G15" s="566"/>
      <c r="H15" s="566"/>
      <c r="I15" s="566"/>
      <c r="J15" s="566"/>
      <c r="K15" s="566"/>
      <c r="L15" s="566"/>
      <c r="M15" s="566"/>
      <c r="N15" s="566"/>
      <c r="O15" s="566"/>
      <c r="P15" s="566"/>
      <c r="Q15" s="567"/>
      <c r="R15" s="58"/>
      <c r="S15" s="92"/>
      <c r="T15" s="92"/>
      <c r="U15" s="92"/>
      <c r="V15" s="127"/>
      <c r="W15" s="127"/>
      <c r="X15" s="127"/>
      <c r="Y15" s="127"/>
    </row>
    <row r="16" spans="1:25" ht="14.4" thickTop="1" x14ac:dyDescent="0.3">
      <c r="R16" s="58"/>
      <c r="S16" s="92"/>
      <c r="T16" s="92"/>
      <c r="U16" s="92"/>
      <c r="V16" s="127"/>
      <c r="W16" s="127"/>
      <c r="X16" s="127"/>
      <c r="Y16" s="127"/>
    </row>
    <row r="17" spans="1:21" x14ac:dyDescent="0.3">
      <c r="A17" s="129"/>
      <c r="B17" s="129"/>
      <c r="C17" s="129"/>
      <c r="D17" s="129"/>
      <c r="E17" s="129"/>
      <c r="F17" s="129"/>
      <c r="G17" s="129"/>
      <c r="H17" s="129"/>
      <c r="I17" s="129"/>
      <c r="J17" s="129"/>
      <c r="K17" s="129"/>
      <c r="L17" s="129"/>
      <c r="M17" s="129"/>
      <c r="N17" s="129"/>
      <c r="O17" s="129"/>
      <c r="P17" s="129"/>
      <c r="Q17" s="129"/>
      <c r="R17" s="129"/>
      <c r="S17" s="129"/>
      <c r="T17" s="129"/>
      <c r="U17" s="129"/>
    </row>
    <row r="18" spans="1:21" x14ac:dyDescent="0.3">
      <c r="A18" s="59" t="s">
        <v>116</v>
      </c>
      <c r="B18" s="59"/>
      <c r="C18" s="59"/>
      <c r="D18" s="59"/>
      <c r="E18" s="59"/>
      <c r="F18" s="59"/>
      <c r="G18" s="59"/>
      <c r="H18" s="59"/>
      <c r="I18" s="59"/>
      <c r="J18" s="59"/>
      <c r="K18" s="59"/>
      <c r="L18" s="59"/>
      <c r="M18" s="59"/>
      <c r="N18" s="59"/>
      <c r="O18" s="59"/>
      <c r="P18" s="59"/>
      <c r="Q18" s="59"/>
      <c r="R18" s="59"/>
      <c r="S18" s="129"/>
      <c r="T18" s="129"/>
      <c r="U18" s="129"/>
    </row>
    <row r="20" spans="1:21" ht="35.1" customHeight="1" x14ac:dyDescent="0.3">
      <c r="A20" s="129"/>
      <c r="B20" s="129"/>
      <c r="C20" s="568" t="str">
        <f>IF(M23="","",IF(M23="PARENT EMPLOYEUR","Repas fournis par l'employeur uniquement",IF(M23="ASSISTANT MATERNEL","")))</f>
        <v/>
      </c>
      <c r="D20" s="568"/>
      <c r="E20" s="568"/>
      <c r="F20" s="568"/>
      <c r="G20" s="569" t="str">
        <f>IF(M20="OUI","Comparaison BS CSAFAM / BS Pajemploi du montant du PAS","")</f>
        <v/>
      </c>
      <c r="H20" s="570"/>
      <c r="I20" s="46"/>
      <c r="J20" s="129"/>
      <c r="K20" s="44" t="s">
        <v>117</v>
      </c>
      <c r="L20" s="129"/>
      <c r="M20" s="57" t="s">
        <v>140</v>
      </c>
      <c r="N20" s="129"/>
      <c r="O20" s="129"/>
      <c r="P20" s="129"/>
      <c r="Q20" s="129"/>
    </row>
    <row r="21" spans="1:21" ht="35.1" customHeight="1" x14ac:dyDescent="0.3">
      <c r="A21" s="129"/>
      <c r="B21" s="48" t="s">
        <v>118</v>
      </c>
      <c r="C21" s="48" t="str">
        <f>IF(M23="","",IF(M23="ASSISTANT MATERNEL","","Repas"))</f>
        <v/>
      </c>
      <c r="D21" s="48" t="str">
        <f>IF(M23="","",IF(M23="ASSISTANT MATERNEL","","Goûter"))</f>
        <v/>
      </c>
      <c r="E21" s="553" t="str">
        <f>IF(M23="","",IF(M23="ASSISTANT MATERNEL","","TOTAL REPAS PAR JOUR"))</f>
        <v/>
      </c>
      <c r="F21" s="553"/>
      <c r="G21" s="47" t="str">
        <f>IF(M20="OUI","Montant P.A.S. CSAFAM","")</f>
        <v/>
      </c>
      <c r="H21" s="47" t="str">
        <f>IF(M20="OUI","Montant P.A.S. Pajemploi","")</f>
        <v/>
      </c>
      <c r="I21" s="48" t="str">
        <f>IF(M20="OUI","Différence","")</f>
        <v/>
      </c>
      <c r="J21" s="129"/>
      <c r="K21" s="564" t="s">
        <v>119</v>
      </c>
      <c r="L21" s="564"/>
      <c r="M21" s="564"/>
      <c r="N21" s="564"/>
      <c r="O21" s="564"/>
      <c r="P21" s="57" t="s">
        <v>140</v>
      </c>
      <c r="Q21" s="129"/>
    </row>
    <row r="22" spans="1:21" x14ac:dyDescent="0.3">
      <c r="A22" s="60"/>
      <c r="B22" s="65">
        <v>0</v>
      </c>
      <c r="C22" s="500"/>
      <c r="D22" s="500"/>
      <c r="E22" s="554" t="str">
        <f>IF(M23="PARENT EMPLOYEUR",IF(Q26="NON",O31,C22+D22),"")</f>
        <v/>
      </c>
      <c r="F22" s="554"/>
      <c r="G22" s="132" t="str">
        <f>IF(M20="OUI",'BULLETIN DE SALAIRE '!AA102,"")</f>
        <v/>
      </c>
      <c r="H22" s="133"/>
      <c r="I22" s="134"/>
      <c r="J22" s="129"/>
      <c r="K22" s="129"/>
      <c r="L22" s="129"/>
      <c r="M22" s="129"/>
      <c r="N22" s="129"/>
      <c r="O22" s="129"/>
      <c r="P22" s="129"/>
      <c r="Q22" s="129"/>
    </row>
    <row r="23" spans="1:21" x14ac:dyDescent="0.3">
      <c r="A23" s="60"/>
      <c r="B23" s="61"/>
      <c r="C23" s="135"/>
      <c r="D23" s="135"/>
      <c r="E23" s="552"/>
      <c r="F23" s="552"/>
      <c r="G23" s="136"/>
      <c r="H23" s="136"/>
      <c r="I23" s="136"/>
      <c r="J23" s="45"/>
      <c r="K23" s="45" t="s">
        <v>120</v>
      </c>
      <c r="L23" s="129"/>
      <c r="M23" s="563"/>
      <c r="N23" s="563"/>
      <c r="O23" s="563"/>
      <c r="P23" s="129"/>
      <c r="Q23" s="129"/>
    </row>
    <row r="24" spans="1:21" x14ac:dyDescent="0.3">
      <c r="B24" s="61"/>
      <c r="C24" s="135"/>
      <c r="D24" s="135"/>
      <c r="E24" s="137"/>
      <c r="F24" s="137"/>
      <c r="G24" s="136"/>
      <c r="H24" s="136"/>
      <c r="I24" s="136"/>
      <c r="J24" s="45"/>
      <c r="K24" s="129"/>
      <c r="L24" s="129"/>
      <c r="M24" s="129"/>
      <c r="N24" s="129"/>
      <c r="O24" s="129"/>
      <c r="P24" s="129"/>
      <c r="Q24" s="129"/>
    </row>
    <row r="25" spans="1:21" x14ac:dyDescent="0.3">
      <c r="A25" s="60"/>
      <c r="B25" s="61"/>
      <c r="C25" s="135"/>
      <c r="D25" s="135"/>
      <c r="E25" s="552"/>
      <c r="F25" s="552"/>
      <c r="G25" s="136"/>
      <c r="H25" s="136"/>
      <c r="I25" s="136"/>
      <c r="J25" s="45"/>
      <c r="K25" s="62" t="str">
        <f>IF(M23="ASSISTANT MATERNEL","Remplissez le montant des repas comme d'habitude sur vos BS.","")</f>
        <v/>
      </c>
      <c r="L25" s="129"/>
      <c r="M25" s="129"/>
      <c r="N25" s="129"/>
      <c r="O25" s="129"/>
      <c r="P25" s="129"/>
      <c r="Q25" s="129"/>
    </row>
    <row r="26" spans="1:21" x14ac:dyDescent="0.3">
      <c r="A26" s="60"/>
      <c r="B26" s="61"/>
      <c r="C26" s="135"/>
      <c r="D26" s="135"/>
      <c r="E26" s="552"/>
      <c r="F26" s="552"/>
      <c r="G26" s="136"/>
      <c r="H26" s="136"/>
      <c r="I26" s="136"/>
      <c r="J26" s="45"/>
      <c r="K26" s="45" t="str">
        <f>IF(M23="PARENT EMPLOYEUR","Avez-vous une attestation signée des PE pour estimer le prix des repas?","")</f>
        <v/>
      </c>
      <c r="L26" s="129"/>
      <c r="M26" s="129"/>
      <c r="N26" s="129"/>
      <c r="O26" s="129"/>
      <c r="P26" s="129"/>
      <c r="Q26" s="57" t="s">
        <v>140</v>
      </c>
    </row>
    <row r="27" spans="1:21" x14ac:dyDescent="0.3">
      <c r="A27" s="60"/>
      <c r="B27" s="61"/>
      <c r="C27" s="135"/>
      <c r="D27" s="135"/>
      <c r="E27" s="552"/>
      <c r="F27" s="552"/>
      <c r="G27" s="136"/>
      <c r="H27" s="136"/>
      <c r="I27" s="136"/>
      <c r="J27" s="45"/>
      <c r="K27" s="129"/>
      <c r="L27" s="129"/>
      <c r="M27" s="129"/>
      <c r="N27" s="129"/>
      <c r="O27" s="129"/>
      <c r="P27" s="129"/>
      <c r="Q27" s="129"/>
    </row>
    <row r="28" spans="1:21" x14ac:dyDescent="0.3">
      <c r="A28" s="60"/>
      <c r="B28" s="61"/>
      <c r="C28" s="135"/>
      <c r="D28" s="135"/>
      <c r="E28" s="552"/>
      <c r="F28" s="552"/>
      <c r="G28" s="136"/>
      <c r="H28" s="136"/>
      <c r="I28" s="136"/>
      <c r="J28" s="45"/>
      <c r="K28" s="41" t="str">
        <f>IF(Q26="OUI","Indiquez dans le tableau ci-contre le montant des repas et goûters estimé par l'employeur.","")</f>
        <v/>
      </c>
    </row>
    <row r="29" spans="1:21" x14ac:dyDescent="0.3">
      <c r="A29" s="550" t="str">
        <f>Identification!B35</f>
        <v>COPYRIGHT Janvier 2026, tous droits réservés à la CSAFAM</v>
      </c>
      <c r="B29" s="550"/>
      <c r="C29" s="550"/>
      <c r="D29" s="550"/>
      <c r="E29" s="550"/>
      <c r="F29" s="550"/>
      <c r="G29" s="550"/>
      <c r="H29" s="550"/>
      <c r="I29" s="550"/>
      <c r="J29" s="550"/>
      <c r="K29" s="550"/>
      <c r="L29" s="550"/>
      <c r="M29" s="550"/>
      <c r="N29" s="550"/>
      <c r="O29" s="550"/>
      <c r="P29" s="550"/>
      <c r="Q29" s="550"/>
    </row>
    <row r="30" spans="1:21" x14ac:dyDescent="0.3">
      <c r="A30" s="60"/>
      <c r="B30" s="61"/>
      <c r="C30" s="135"/>
      <c r="D30" s="135"/>
      <c r="E30" s="552"/>
      <c r="F30" s="552"/>
      <c r="G30" s="136"/>
      <c r="H30" s="136"/>
      <c r="I30" s="136"/>
      <c r="J30" s="45"/>
      <c r="K30" s="129"/>
      <c r="L30" s="129"/>
      <c r="M30" s="129"/>
      <c r="N30" s="129"/>
      <c r="O30" s="129"/>
      <c r="P30" s="129"/>
      <c r="Q30" s="129"/>
    </row>
    <row r="31" spans="1:21" x14ac:dyDescent="0.3">
      <c r="A31" s="60"/>
      <c r="B31" s="61"/>
      <c r="C31" s="135"/>
      <c r="D31" s="135"/>
      <c r="E31" s="552"/>
      <c r="F31" s="552"/>
      <c r="G31" s="136"/>
      <c r="H31" s="136"/>
      <c r="I31" s="136"/>
      <c r="J31" s="45"/>
      <c r="K31" s="45" t="str">
        <f>IF(Q26="NON","Vous devez déclarer l'indemnité forfaitaire suivante:","")</f>
        <v/>
      </c>
      <c r="L31" s="129"/>
      <c r="M31" s="129"/>
      <c r="N31" s="129"/>
      <c r="O31" s="244" t="str">
        <f>IF(Q26="NON",Cotisations!C63,"")</f>
        <v/>
      </c>
      <c r="P31" s="45" t="str">
        <f>IF(Q26="NON","par jour","")</f>
        <v/>
      </c>
      <c r="Q31" s="129"/>
    </row>
    <row r="32" spans="1:21" x14ac:dyDescent="0.3">
      <c r="A32" s="60"/>
      <c r="B32" s="61"/>
      <c r="C32" s="135"/>
      <c r="D32" s="135"/>
      <c r="E32" s="552"/>
      <c r="F32" s="552"/>
      <c r="G32" s="136"/>
      <c r="H32" s="136"/>
      <c r="I32" s="136"/>
      <c r="J32" s="45"/>
      <c r="K32" s="45" t="str">
        <f>IF(Q26="NON","Le tableau se remplit automatiquement. Indiquez sur le BS le nombre de jours ","")</f>
        <v/>
      </c>
      <c r="L32" s="129"/>
      <c r="M32" s="129"/>
      <c r="N32" s="129"/>
      <c r="O32" s="129"/>
      <c r="P32" s="129"/>
      <c r="Q32" s="129"/>
    </row>
    <row r="33" spans="1:17" x14ac:dyDescent="0.3">
      <c r="A33" s="60"/>
      <c r="B33" s="61"/>
      <c r="C33" s="135"/>
      <c r="D33" s="135"/>
      <c r="E33" s="552"/>
      <c r="F33" s="552"/>
      <c r="G33" s="136"/>
      <c r="H33" s="136"/>
      <c r="I33" s="136"/>
      <c r="J33" s="45"/>
      <c r="K33" s="45" t="str">
        <f>IF(Q26="NON"," d'indemnité sur la ligne &lt;&lt; nbre de repas fournis par les PE &gt;&gt; du BS","")</f>
        <v/>
      </c>
      <c r="L33" s="129"/>
      <c r="M33" s="129"/>
      <c r="N33" s="129"/>
      <c r="O33" s="129"/>
      <c r="P33" s="129"/>
      <c r="Q33" s="129"/>
    </row>
    <row r="34" spans="1:17" x14ac:dyDescent="0.3">
      <c r="A34" s="45"/>
      <c r="B34" s="45"/>
      <c r="C34" s="45"/>
      <c r="D34" s="45"/>
      <c r="E34" s="45"/>
      <c r="F34" s="45"/>
      <c r="G34" s="137"/>
      <c r="H34" s="137"/>
      <c r="I34" s="137"/>
      <c r="J34" s="45"/>
      <c r="K34" s="45" t="str">
        <f>IF(Q26="NON"," sans distinguer repas et goûter.","")</f>
        <v/>
      </c>
      <c r="L34" s="129"/>
      <c r="M34" s="129"/>
      <c r="N34" s="129"/>
      <c r="O34" s="129"/>
      <c r="P34" s="129"/>
      <c r="Q34" s="129"/>
    </row>
    <row r="35" spans="1:17" x14ac:dyDescent="0.3">
      <c r="A35" s="8"/>
      <c r="B35" s="8"/>
      <c r="C35" s="8"/>
      <c r="D35" s="8"/>
      <c r="E35" s="8"/>
      <c r="F35" s="8"/>
      <c r="G35" s="8"/>
      <c r="H35" s="8"/>
      <c r="I35" s="8"/>
      <c r="J35" s="8"/>
    </row>
    <row r="36" spans="1:17" x14ac:dyDescent="0.3">
      <c r="A36" s="8"/>
      <c r="B36" s="8"/>
      <c r="C36" s="8"/>
      <c r="D36" s="8"/>
      <c r="E36" s="8"/>
      <c r="F36" s="8"/>
      <c r="G36" s="8"/>
      <c r="H36" s="8"/>
      <c r="I36" s="8"/>
      <c r="J36" s="8"/>
    </row>
    <row r="37" spans="1:17" x14ac:dyDescent="0.3">
      <c r="A37" s="8"/>
      <c r="B37" s="8"/>
      <c r="C37" s="8"/>
      <c r="D37" s="8"/>
      <c r="E37" s="8"/>
      <c r="F37" s="8"/>
      <c r="G37" s="8"/>
      <c r="H37" s="8"/>
      <c r="I37" s="8"/>
      <c r="J37" s="8"/>
    </row>
    <row r="38" spans="1:17" x14ac:dyDescent="0.3">
      <c r="A38" s="8"/>
      <c r="B38" s="8"/>
      <c r="C38" s="8"/>
      <c r="D38" s="8"/>
      <c r="E38" s="8"/>
      <c r="F38" s="8"/>
      <c r="G38" s="8"/>
      <c r="H38" s="8"/>
      <c r="I38" s="8"/>
      <c r="J38" s="8"/>
    </row>
    <row r="39" spans="1:17" x14ac:dyDescent="0.3">
      <c r="A39" s="8"/>
      <c r="B39" s="8"/>
      <c r="C39" s="8"/>
      <c r="D39" s="8"/>
      <c r="E39" s="8"/>
      <c r="F39" s="8"/>
      <c r="G39" s="8"/>
      <c r="H39" s="8"/>
      <c r="I39" s="8"/>
      <c r="J39" s="8"/>
    </row>
    <row r="40" spans="1:17" x14ac:dyDescent="0.3">
      <c r="A40" s="8"/>
      <c r="B40" s="8"/>
      <c r="C40" s="8"/>
      <c r="D40" s="8"/>
      <c r="E40" s="8"/>
      <c r="F40" s="8"/>
      <c r="G40" s="8"/>
      <c r="H40" s="8"/>
      <c r="I40" s="8"/>
      <c r="J40" s="8"/>
    </row>
    <row r="41" spans="1:17" x14ac:dyDescent="0.3">
      <c r="A41" s="8"/>
      <c r="B41" s="8"/>
      <c r="C41" s="8"/>
      <c r="D41" s="8"/>
      <c r="E41" s="8"/>
      <c r="F41" s="8"/>
      <c r="G41" s="8"/>
      <c r="H41" s="8"/>
      <c r="I41" s="8"/>
      <c r="J41" s="8"/>
    </row>
    <row r="42" spans="1:17" x14ac:dyDescent="0.3">
      <c r="A42" s="8"/>
      <c r="B42" s="8"/>
      <c r="C42" s="8"/>
      <c r="D42" s="8"/>
      <c r="E42" s="8"/>
      <c r="F42" s="8"/>
      <c r="G42" s="8"/>
      <c r="H42" s="8"/>
      <c r="I42" s="8"/>
      <c r="J42" s="8"/>
    </row>
    <row r="43" spans="1:17" x14ac:dyDescent="0.3">
      <c r="A43" s="8"/>
      <c r="B43" s="8"/>
      <c r="C43" s="8"/>
      <c r="D43" s="8"/>
      <c r="E43" s="8"/>
      <c r="F43" s="8"/>
      <c r="G43" s="8"/>
      <c r="H43" s="8"/>
      <c r="I43" s="8"/>
      <c r="J43" s="8"/>
    </row>
    <row r="44" spans="1:17" x14ac:dyDescent="0.3">
      <c r="A44" s="8"/>
      <c r="B44" s="8"/>
      <c r="C44" s="8"/>
      <c r="D44" s="8"/>
      <c r="E44" s="8"/>
      <c r="F44" s="8"/>
      <c r="G44" s="8"/>
      <c r="H44" s="8"/>
      <c r="I44" s="8"/>
      <c r="J44" s="8"/>
    </row>
    <row r="45" spans="1:17" x14ac:dyDescent="0.3">
      <c r="A45" s="8"/>
      <c r="B45" s="8"/>
      <c r="C45" s="8"/>
      <c r="D45" s="8"/>
      <c r="E45" s="8"/>
      <c r="F45" s="8"/>
      <c r="G45" s="8"/>
      <c r="H45" s="8"/>
      <c r="I45" s="8"/>
      <c r="J45" s="8"/>
    </row>
    <row r="46" spans="1:17" x14ac:dyDescent="0.3">
      <c r="A46" s="8"/>
      <c r="B46" s="8"/>
      <c r="C46" s="8"/>
      <c r="D46" s="8"/>
      <c r="E46" s="8"/>
      <c r="F46" s="8"/>
      <c r="G46" s="8"/>
      <c r="H46" s="8"/>
      <c r="I46" s="8"/>
      <c r="J46" s="8"/>
    </row>
    <row r="47" spans="1:17" x14ac:dyDescent="0.3">
      <c r="A47" s="8"/>
      <c r="B47" s="8"/>
      <c r="C47" s="8"/>
      <c r="D47" s="8"/>
      <c r="E47" s="8"/>
      <c r="F47" s="8"/>
      <c r="G47" s="8"/>
      <c r="H47" s="8"/>
      <c r="I47" s="8"/>
      <c r="J47" s="8"/>
    </row>
    <row r="48" spans="1:17" x14ac:dyDescent="0.3">
      <c r="A48" s="8"/>
      <c r="B48" s="8"/>
      <c r="C48" s="8"/>
      <c r="D48" s="8"/>
      <c r="E48" s="8"/>
      <c r="F48" s="8"/>
      <c r="G48" s="8"/>
      <c r="H48" s="8"/>
      <c r="I48" s="8"/>
      <c r="J48" s="8"/>
    </row>
    <row r="49" spans="1:10" x14ac:dyDescent="0.3">
      <c r="A49" s="8"/>
      <c r="B49" s="8"/>
      <c r="C49" s="8"/>
      <c r="D49" s="8"/>
      <c r="E49" s="8"/>
      <c r="F49" s="8"/>
      <c r="G49" s="8"/>
      <c r="H49" s="8"/>
      <c r="I49" s="8"/>
      <c r="J49" s="8"/>
    </row>
    <row r="50" spans="1:10" x14ac:dyDescent="0.3">
      <c r="A50" s="8"/>
      <c r="B50" s="8"/>
      <c r="C50" s="8"/>
      <c r="D50" s="8"/>
      <c r="E50" s="8"/>
      <c r="F50" s="8"/>
      <c r="G50" s="8"/>
      <c r="H50" s="8"/>
      <c r="I50" s="8"/>
      <c r="J50" s="8"/>
    </row>
    <row r="51" spans="1:10" x14ac:dyDescent="0.3">
      <c r="A51" s="8"/>
      <c r="B51" s="8"/>
      <c r="C51" s="8"/>
      <c r="D51" s="8"/>
      <c r="E51" s="8"/>
      <c r="F51" s="8"/>
      <c r="G51" s="8"/>
      <c r="H51" s="8"/>
      <c r="I51" s="8"/>
      <c r="J51" s="8"/>
    </row>
    <row r="52" spans="1:10" x14ac:dyDescent="0.3">
      <c r="A52" s="8"/>
      <c r="B52" s="8"/>
      <c r="C52" s="8"/>
      <c r="D52" s="8"/>
      <c r="E52" s="8"/>
      <c r="F52" s="8"/>
      <c r="G52" s="8"/>
      <c r="H52" s="8"/>
      <c r="I52" s="8"/>
      <c r="J52" s="8"/>
    </row>
    <row r="53" spans="1:10" x14ac:dyDescent="0.3">
      <c r="A53" s="8"/>
      <c r="B53" s="8"/>
      <c r="C53" s="8"/>
      <c r="D53" s="8"/>
      <c r="E53" s="8"/>
      <c r="F53" s="8"/>
      <c r="G53" s="8"/>
      <c r="H53" s="8"/>
      <c r="I53" s="8"/>
      <c r="J53" s="8"/>
    </row>
    <row r="54" spans="1:10" x14ac:dyDescent="0.3">
      <c r="A54" s="8"/>
      <c r="B54" s="8"/>
      <c r="C54" s="8"/>
      <c r="D54" s="8"/>
      <c r="E54" s="8"/>
      <c r="F54" s="8"/>
      <c r="G54" s="8"/>
      <c r="H54" s="8"/>
      <c r="I54" s="8"/>
      <c r="J54" s="8"/>
    </row>
    <row r="55" spans="1:10" x14ac:dyDescent="0.3">
      <c r="A55" s="8"/>
      <c r="B55" s="8"/>
      <c r="C55" s="8"/>
      <c r="D55" s="8"/>
      <c r="E55" s="8"/>
      <c r="F55" s="8"/>
      <c r="G55" s="8"/>
      <c r="H55" s="8"/>
      <c r="I55" s="8"/>
      <c r="J55" s="8"/>
    </row>
    <row r="56" spans="1:10" x14ac:dyDescent="0.3">
      <c r="A56" s="8"/>
      <c r="B56" s="8"/>
      <c r="C56" s="8"/>
      <c r="D56" s="8"/>
      <c r="E56" s="8"/>
      <c r="F56" s="8"/>
      <c r="G56" s="8"/>
      <c r="H56" s="8"/>
      <c r="I56" s="8"/>
      <c r="J56" s="8"/>
    </row>
    <row r="57" spans="1:10" x14ac:dyDescent="0.3">
      <c r="A57" s="8"/>
      <c r="B57" s="8"/>
      <c r="C57" s="8"/>
      <c r="D57" s="8"/>
      <c r="E57" s="8"/>
      <c r="F57" s="8"/>
      <c r="G57" s="8"/>
      <c r="H57" s="8"/>
      <c r="I57" s="8"/>
      <c r="J57" s="8"/>
    </row>
  </sheetData>
  <sheetProtection algorithmName="SHA-512" hashValue="6i6zLjIphnjdSHwFvt6qRXUcysS6DaWobwrC9lrh1/T9Tn0VFvVwy8YxMD5OpIKlMNl/ZG0wAhyDSdzH7WlhJA==" saltValue="BoAeEdgqCg93y0ra7nHXSQ==" spinCount="100000" sheet="1" selectLockedCells="1"/>
  <mergeCells count="22">
    <mergeCell ref="B2:H3"/>
    <mergeCell ref="M23:O23"/>
    <mergeCell ref="K21:O21"/>
    <mergeCell ref="A15:Q15"/>
    <mergeCell ref="C20:F20"/>
    <mergeCell ref="G20:H20"/>
    <mergeCell ref="A29:Q29"/>
    <mergeCell ref="B1:Q1"/>
    <mergeCell ref="E32:F32"/>
    <mergeCell ref="E33:F33"/>
    <mergeCell ref="E21:F21"/>
    <mergeCell ref="E23:F23"/>
    <mergeCell ref="E25:F25"/>
    <mergeCell ref="E26:F26"/>
    <mergeCell ref="E27:F27"/>
    <mergeCell ref="E28:F28"/>
    <mergeCell ref="E22:F22"/>
    <mergeCell ref="E30:F30"/>
    <mergeCell ref="E31:F31"/>
    <mergeCell ref="J2:P3"/>
    <mergeCell ref="A13:Q13"/>
    <mergeCell ref="A14:Q14"/>
  </mergeCells>
  <conditionalFormatting sqref="C22:D22">
    <cfRule type="notContainsBlanks" dxfId="9" priority="7">
      <formula>LEN(TRIM(C22))&gt;0</formula>
    </cfRule>
  </conditionalFormatting>
  <conditionalFormatting sqref="C20:F20">
    <cfRule type="containsText" dxfId="8" priority="2" operator="containsText" text="FAUX">
      <formula>NOT(ISERROR(SEARCH("FAUX",C20)))</formula>
    </cfRule>
  </conditionalFormatting>
  <conditionalFormatting sqref="C21:F21">
    <cfRule type="expression" dxfId="7" priority="1">
      <formula>$M$23=""</formula>
    </cfRule>
  </conditionalFormatting>
  <conditionalFormatting sqref="Q26">
    <cfRule type="expression" dxfId="6" priority="5">
      <formula>$M$23="PARENT EMPLOYEUR"</formula>
    </cfRule>
    <cfRule type="containsBlanks" dxfId="5" priority="6">
      <formula>LEN(TRIM(Q26))=0</formula>
    </cfRule>
  </conditionalFormatting>
  <dataValidations count="3">
    <dataValidation type="list" allowBlank="1" showInputMessage="1" showErrorMessage="1" sqref="Q26 M20 P21" xr:uid="{738023E3-52F5-434C-A504-53C64587A1F6}">
      <formula1>$T$5:$T$7</formula1>
    </dataValidation>
    <dataValidation type="list" allowBlank="1" showInputMessage="1" showErrorMessage="1" sqref="M23:O23" xr:uid="{1ED2FE0B-6CFA-46F7-AD4B-FEB64F654F1D}">
      <formula1>$U$5:$U$7</formula1>
    </dataValidation>
    <dataValidation allowBlank="1" showInputMessage="1" sqref="C20:F20" xr:uid="{51F48C83-2088-4308-AD99-866D6CB6D175}"/>
  </dataValidations>
  <pageMargins left="0.7" right="0.7" top="0.75" bottom="0.75" header="0.3" footer="0.3"/>
  <pageSetup paperSize="9" scale="55" orientation="landscape" horizontalDpi="0" verticalDpi="0" r:id="rId1"/>
  <drawing r:id="rId2"/>
  <legacy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
  <sheetViews>
    <sheetView showGridLines="0" topLeftCell="A25" zoomScale="75" zoomScaleNormal="75" workbookViewId="0"/>
  </sheetViews>
  <sheetFormatPr baseColWidth="10" defaultRowHeight="14.4" x14ac:dyDescent="0.3"/>
  <sheetData/>
  <sheetProtection selectLockedCells="1" selectUnlockedCells="1"/>
  <pageMargins left="0.78749999999999998" right="0.78749999999999998" top="0.98402777777777772" bottom="0.98402777777777772" header="0.51180555555555551" footer="0.51180555555555551"/>
  <pageSetup paperSize="9" firstPageNumber="0" orientation="portrait" horizontalDpi="300" verticalDpi="300"/>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
  <sheetViews>
    <sheetView showGridLines="0" topLeftCell="A85" zoomScale="75" zoomScaleNormal="75" workbookViewId="0"/>
  </sheetViews>
  <sheetFormatPr baseColWidth="10" defaultRowHeight="14.4" x14ac:dyDescent="0.3"/>
  <sheetData/>
  <sheetProtection selectLockedCells="1" selectUnlockedCells="1"/>
  <pageMargins left="0.78749999999999998" right="0.78749999999999998" top="0.98402777777777772" bottom="0.98402777777777772" header="0.51180555555555551" footer="0.51180555555555551"/>
  <pageSetup paperSize="9" firstPageNumber="0" orientation="portrait" horizontalDpi="300" verticalDpi="300"/>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
  <sheetViews>
    <sheetView showGridLines="0" topLeftCell="V5" zoomScale="75" zoomScaleNormal="75" workbookViewId="0"/>
  </sheetViews>
  <sheetFormatPr baseColWidth="10" defaultRowHeight="14.4" x14ac:dyDescent="0.3"/>
  <sheetData/>
  <sheetProtection selectLockedCells="1" selectUnlockedCells="1"/>
  <pageMargins left="0.78749999999999998" right="0.78749999999999998" top="0.98402777777777772" bottom="0.98402777777777772" header="0.51180555555555551" footer="0.51180555555555551"/>
  <pageSetup paperSize="9" firstPageNumber="0" orientation="portrait" horizontalDpi="300" verticalDpi="300"/>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
  <sheetViews>
    <sheetView showGridLines="0" topLeftCell="A25" zoomScale="75" zoomScaleNormal="75" workbookViewId="0"/>
  </sheetViews>
  <sheetFormatPr baseColWidth="10" defaultRowHeight="14.4" x14ac:dyDescent="0.3"/>
  <sheetData/>
  <sheetProtection selectLockedCells="1" selectUnlockedCells="1"/>
  <pageMargins left="0.78749999999999998" right="0.78749999999999998" top="0.98402777777777772" bottom="0.98402777777777772" header="0.51180555555555551" footer="0.51180555555555551"/>
  <pageSetup paperSize="9" firstPageNumber="0" orientation="portrait" horizontalDpi="300" verticalDpi="300"/>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
  <sheetViews>
    <sheetView showGridLines="0" topLeftCell="A78" zoomScale="75" zoomScaleNormal="75" workbookViewId="0"/>
  </sheetViews>
  <sheetFormatPr baseColWidth="10" defaultRowHeight="14.4" x14ac:dyDescent="0.3"/>
  <sheetData/>
  <sheetProtection selectLockedCells="1" selectUnlockedCells="1"/>
  <pageMargins left="0.78749999999999998" right="0.78749999999999998" top="0.98402777777777772" bottom="0.98402777777777772" header="0.51180555555555551" footer="0.51180555555555551"/>
  <pageSetup paperSize="9" firstPageNumber="0" orientation="portrait" horizontalDpi="300" verticalDpi="300"/>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
  <sheetViews>
    <sheetView showGridLines="0" topLeftCell="J3" zoomScale="75" zoomScaleNormal="75" workbookViewId="0"/>
  </sheetViews>
  <sheetFormatPr baseColWidth="10" defaultRowHeight="14.4" x14ac:dyDescent="0.3"/>
  <sheetData/>
  <sheetProtection selectLockedCells="1" selectUnlockedCells="1"/>
  <pageMargins left="0.78749999999999998" right="0.78749999999999998" top="0.98402777777777772" bottom="0.98402777777777772" header="0.51180555555555551" footer="0.51180555555555551"/>
  <pageSetup paperSize="9" firstPageNumber="0" orientation="portrait" horizontalDpi="300" verticalDpi="300"/>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
  <sheetViews>
    <sheetView showGridLines="0" topLeftCell="A28" zoomScale="75" zoomScaleNormal="75" workbookViewId="0"/>
  </sheetViews>
  <sheetFormatPr baseColWidth="10" defaultRowHeight="14.4" x14ac:dyDescent="0.3"/>
  <sheetData/>
  <sheetProtection selectLockedCells="1" selectUnlockedCells="1"/>
  <pageMargins left="0.78749999999999998" right="0.78749999999999998" top="0.98402777777777772" bottom="0.98402777777777772" header="0.51180555555555551" footer="0.51180555555555551"/>
  <pageSetup paperSize="9" firstPageNumber="0" orientation="portrait" horizontalDpi="300" verticalDpi="300"/>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
  <sheetViews>
    <sheetView showGridLines="0" topLeftCell="A96" zoomScale="75" zoomScaleNormal="75" workbookViewId="0"/>
  </sheetViews>
  <sheetFormatPr baseColWidth="10" defaultRowHeight="14.4" x14ac:dyDescent="0.3"/>
  <sheetData/>
  <sheetProtection selectLockedCells="1" selectUnlockedCells="1"/>
  <pageMargins left="0.78749999999999998" right="0.78749999999999998" top="0.98402777777777772" bottom="0.98402777777777772" header="0.51180555555555551" footer="0.51180555555555551"/>
  <pageSetup paperSize="9" firstPageNumber="0" orientation="portrait" horizontalDpi="300" verticalDpi="300"/>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
  <sheetViews>
    <sheetView showGridLines="0" topLeftCell="A7" zoomScale="75" zoomScaleNormal="75" workbookViewId="0"/>
  </sheetViews>
  <sheetFormatPr baseColWidth="10" defaultRowHeight="14.4" x14ac:dyDescent="0.3"/>
  <sheetData/>
  <sheetProtection selectLockedCells="1" selectUnlockedCells="1"/>
  <pageMargins left="0.78749999999999998" right="0.78749999999999998" top="0.98402777777777772" bottom="0.98402777777777772" header="0.51180555555555551" footer="0.51180555555555551"/>
  <pageSetup paperSize="9" firstPageNumber="0" orientation="portrait" horizontalDpi="300" verticalDpi="300"/>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pageSetUpPr fitToPage="1"/>
  </sheetPr>
  <dimension ref="A1:AT41"/>
  <sheetViews>
    <sheetView showGridLines="0" tabSelected="1" zoomScaleNormal="100" workbookViewId="0"/>
  </sheetViews>
  <sheetFormatPr baseColWidth="10" defaultColWidth="11.44140625" defaultRowHeight="13.8" x14ac:dyDescent="0.25"/>
  <cols>
    <col min="1" max="2" width="2.6640625" style="140" customWidth="1"/>
    <col min="3" max="16384" width="11.44140625" style="140"/>
  </cols>
  <sheetData>
    <row r="1" spans="1:46" x14ac:dyDescent="0.25">
      <c r="A1" s="138"/>
      <c r="B1" s="138"/>
      <c r="C1" s="574" t="s">
        <v>138</v>
      </c>
      <c r="D1" s="574"/>
      <c r="E1" s="574"/>
      <c r="F1" s="574"/>
      <c r="G1" s="574"/>
      <c r="H1" s="574"/>
      <c r="I1" s="574"/>
      <c r="J1" s="574"/>
      <c r="K1" s="574"/>
      <c r="L1" s="574"/>
      <c r="M1" s="574"/>
      <c r="N1" s="574"/>
      <c r="O1" s="574"/>
      <c r="P1" s="574"/>
      <c r="Q1" s="574"/>
      <c r="R1" s="574"/>
      <c r="S1" s="139"/>
      <c r="T1" s="139"/>
      <c r="U1" s="139"/>
      <c r="V1" s="139"/>
      <c r="W1" s="139"/>
      <c r="X1" s="139"/>
      <c r="Y1" s="139"/>
      <c r="Z1" s="139"/>
      <c r="AA1" s="139"/>
      <c r="AB1" s="139"/>
      <c r="AC1" s="139"/>
      <c r="AD1" s="139"/>
      <c r="AE1" s="139"/>
      <c r="AF1" s="139"/>
      <c r="AG1" s="139"/>
      <c r="AH1" s="139"/>
      <c r="AI1" s="139"/>
      <c r="AJ1" s="139"/>
      <c r="AK1" s="139"/>
      <c r="AL1" s="139"/>
      <c r="AM1" s="139"/>
      <c r="AN1" s="139"/>
      <c r="AO1" s="139"/>
      <c r="AP1" s="139"/>
      <c r="AQ1" s="139"/>
      <c r="AR1" s="139"/>
      <c r="AS1" s="139"/>
      <c r="AT1" s="139"/>
    </row>
    <row r="2" spans="1:46" x14ac:dyDescent="0.25">
      <c r="A2" s="138"/>
    </row>
    <row r="3" spans="1:46" ht="20.399999999999999" x14ac:dyDescent="0.25">
      <c r="A3" s="138"/>
      <c r="C3" s="572" t="s">
        <v>141</v>
      </c>
      <c r="D3" s="572"/>
      <c r="E3" s="572"/>
      <c r="F3" s="572"/>
      <c r="G3" s="572"/>
      <c r="H3" s="572"/>
      <c r="I3" s="572"/>
      <c r="J3" s="572"/>
      <c r="K3" s="572"/>
      <c r="L3" s="572"/>
      <c r="M3" s="572"/>
      <c r="N3" s="572"/>
      <c r="O3" s="572"/>
      <c r="P3" s="572"/>
      <c r="Q3" s="572"/>
      <c r="R3" s="66"/>
      <c r="S3" s="66"/>
      <c r="T3" s="66"/>
      <c r="U3" s="66"/>
      <c r="V3" s="66"/>
      <c r="W3" s="66"/>
      <c r="X3" s="66"/>
      <c r="Y3" s="66"/>
      <c r="Z3" s="66"/>
      <c r="AA3" s="66"/>
      <c r="AB3" s="66"/>
      <c r="AC3" s="66"/>
    </row>
    <row r="4" spans="1:46" x14ac:dyDescent="0.25">
      <c r="A4" s="138"/>
    </row>
    <row r="5" spans="1:46" ht="20.100000000000001" customHeight="1" x14ac:dyDescent="0.25">
      <c r="A5" s="138"/>
      <c r="C5" s="573" t="s">
        <v>208</v>
      </c>
      <c r="D5" s="573"/>
      <c r="E5" s="573"/>
      <c r="F5" s="573"/>
      <c r="G5" s="573"/>
      <c r="H5" s="573"/>
      <c r="I5" s="573"/>
      <c r="J5" s="573"/>
      <c r="K5" s="573"/>
      <c r="L5" s="573"/>
      <c r="M5" s="573"/>
      <c r="N5" s="573"/>
      <c r="O5" s="573"/>
      <c r="P5" s="573"/>
      <c r="Q5" s="573"/>
      <c r="R5" s="573"/>
    </row>
    <row r="6" spans="1:46" ht="20.100000000000001" customHeight="1" x14ac:dyDescent="0.25">
      <c r="A6" s="138"/>
      <c r="C6" s="573"/>
      <c r="D6" s="573"/>
      <c r="E6" s="573"/>
      <c r="F6" s="573"/>
      <c r="G6" s="573"/>
      <c r="H6" s="573"/>
      <c r="I6" s="573"/>
      <c r="J6" s="573"/>
      <c r="K6" s="573"/>
      <c r="L6" s="573"/>
      <c r="M6" s="573"/>
      <c r="N6" s="573"/>
      <c r="O6" s="573"/>
      <c r="P6" s="573"/>
      <c r="Q6" s="573"/>
      <c r="R6" s="573"/>
    </row>
    <row r="7" spans="1:46" ht="20.100000000000001" customHeight="1" x14ac:dyDescent="0.25">
      <c r="A7" s="138"/>
      <c r="C7" s="573"/>
      <c r="D7" s="573"/>
      <c r="E7" s="573"/>
      <c r="F7" s="573"/>
      <c r="G7" s="573"/>
      <c r="H7" s="573"/>
      <c r="I7" s="573"/>
      <c r="J7" s="573"/>
      <c r="K7" s="573"/>
      <c r="L7" s="573"/>
      <c r="M7" s="573"/>
      <c r="N7" s="573"/>
      <c r="O7" s="573"/>
      <c r="P7" s="573"/>
      <c r="Q7" s="573"/>
      <c r="R7" s="573"/>
    </row>
    <row r="8" spans="1:46" ht="20.100000000000001" customHeight="1" x14ac:dyDescent="0.25">
      <c r="A8" s="138"/>
      <c r="C8" s="573"/>
      <c r="D8" s="573"/>
      <c r="E8" s="573"/>
      <c r="F8" s="573"/>
      <c r="G8" s="573"/>
      <c r="H8" s="573"/>
      <c r="I8" s="573"/>
      <c r="J8" s="573"/>
      <c r="K8" s="573"/>
      <c r="L8" s="573"/>
      <c r="M8" s="573"/>
      <c r="N8" s="573"/>
      <c r="O8" s="573"/>
      <c r="P8" s="573"/>
      <c r="Q8" s="573"/>
      <c r="R8" s="573"/>
    </row>
    <row r="9" spans="1:46" ht="20.100000000000001" customHeight="1" x14ac:dyDescent="0.25">
      <c r="A9" s="138"/>
      <c r="C9" s="573"/>
      <c r="D9" s="573"/>
      <c r="E9" s="573"/>
      <c r="F9" s="573"/>
      <c r="G9" s="573"/>
      <c r="H9" s="573"/>
      <c r="I9" s="573"/>
      <c r="J9" s="573"/>
      <c r="K9" s="573"/>
      <c r="L9" s="573"/>
      <c r="M9" s="573"/>
      <c r="N9" s="573"/>
      <c r="O9" s="573"/>
      <c r="P9" s="573"/>
      <c r="Q9" s="573"/>
      <c r="R9" s="573"/>
    </row>
    <row r="10" spans="1:46" ht="20.100000000000001" customHeight="1" x14ac:dyDescent="0.25">
      <c r="A10" s="138"/>
      <c r="C10" s="573"/>
      <c r="D10" s="573"/>
      <c r="E10" s="573"/>
      <c r="F10" s="573"/>
      <c r="G10" s="573"/>
      <c r="H10" s="573"/>
      <c r="I10" s="573"/>
      <c r="J10" s="573"/>
      <c r="K10" s="573"/>
      <c r="L10" s="573"/>
      <c r="M10" s="573"/>
      <c r="N10" s="573"/>
      <c r="O10" s="573"/>
      <c r="P10" s="573"/>
      <c r="Q10" s="573"/>
      <c r="R10" s="573"/>
    </row>
    <row r="11" spans="1:46" ht="20.100000000000001" customHeight="1" x14ac:dyDescent="0.25">
      <c r="A11" s="138"/>
      <c r="C11" s="573"/>
      <c r="D11" s="573"/>
      <c r="E11" s="573"/>
      <c r="F11" s="573"/>
      <c r="G11" s="573"/>
      <c r="H11" s="573"/>
      <c r="I11" s="573"/>
      <c r="J11" s="573"/>
      <c r="K11" s="573"/>
      <c r="L11" s="573"/>
      <c r="M11" s="573"/>
      <c r="N11" s="573"/>
      <c r="O11" s="573"/>
      <c r="P11" s="573"/>
      <c r="Q11" s="573"/>
      <c r="R11" s="573"/>
    </row>
    <row r="12" spans="1:46" ht="20.100000000000001" customHeight="1" x14ac:dyDescent="0.25">
      <c r="A12" s="138"/>
      <c r="C12" s="573"/>
      <c r="D12" s="573"/>
      <c r="E12" s="573"/>
      <c r="F12" s="573"/>
      <c r="G12" s="573"/>
      <c r="H12" s="573"/>
      <c r="I12" s="573"/>
      <c r="J12" s="573"/>
      <c r="K12" s="573"/>
      <c r="L12" s="573"/>
      <c r="M12" s="573"/>
      <c r="N12" s="573"/>
      <c r="O12" s="573"/>
      <c r="P12" s="573"/>
      <c r="Q12" s="573"/>
      <c r="R12" s="573"/>
    </row>
    <row r="13" spans="1:46" ht="20.100000000000001" customHeight="1" x14ac:dyDescent="0.25">
      <c r="A13" s="138"/>
      <c r="C13" s="573"/>
      <c r="D13" s="573"/>
      <c r="E13" s="573"/>
      <c r="F13" s="573"/>
      <c r="G13" s="573"/>
      <c r="H13" s="573"/>
      <c r="I13" s="573"/>
      <c r="J13" s="573"/>
      <c r="K13" s="573"/>
      <c r="L13" s="573"/>
      <c r="M13" s="573"/>
      <c r="N13" s="573"/>
      <c r="O13" s="573"/>
      <c r="P13" s="573"/>
      <c r="Q13" s="573"/>
      <c r="R13" s="573"/>
    </row>
    <row r="14" spans="1:46" ht="20.100000000000001" customHeight="1" x14ac:dyDescent="0.25">
      <c r="A14" s="138"/>
      <c r="C14" s="573"/>
      <c r="D14" s="573"/>
      <c r="E14" s="573"/>
      <c r="F14" s="573"/>
      <c r="G14" s="573"/>
      <c r="H14" s="573"/>
      <c r="I14" s="573"/>
      <c r="J14" s="573"/>
      <c r="K14" s="573"/>
      <c r="L14" s="573"/>
      <c r="M14" s="573"/>
      <c r="N14" s="573"/>
      <c r="O14" s="573"/>
      <c r="P14" s="573"/>
      <c r="Q14" s="573"/>
      <c r="R14" s="573"/>
    </row>
    <row r="15" spans="1:46" ht="20.100000000000001" customHeight="1" x14ac:dyDescent="0.25">
      <c r="A15" s="138"/>
      <c r="C15" s="573"/>
      <c r="D15" s="573"/>
      <c r="E15" s="573"/>
      <c r="F15" s="573"/>
      <c r="G15" s="573"/>
      <c r="H15" s="573"/>
      <c r="I15" s="573"/>
      <c r="J15" s="573"/>
      <c r="K15" s="573"/>
      <c r="L15" s="573"/>
      <c r="M15" s="573"/>
      <c r="N15" s="573"/>
      <c r="O15" s="573"/>
      <c r="P15" s="573"/>
      <c r="Q15" s="573"/>
      <c r="R15" s="573"/>
    </row>
    <row r="16" spans="1:46" ht="20.100000000000001" customHeight="1" x14ac:dyDescent="0.25">
      <c r="A16" s="138"/>
      <c r="C16" s="573"/>
      <c r="D16" s="573"/>
      <c r="E16" s="573"/>
      <c r="F16" s="573"/>
      <c r="G16" s="573"/>
      <c r="H16" s="573"/>
      <c r="I16" s="573"/>
      <c r="J16" s="573"/>
      <c r="K16" s="573"/>
      <c r="L16" s="573"/>
      <c r="M16" s="573"/>
      <c r="N16" s="573"/>
      <c r="O16" s="573"/>
      <c r="P16" s="573"/>
      <c r="Q16" s="573"/>
      <c r="R16" s="573"/>
    </row>
    <row r="17" spans="1:18" ht="20.100000000000001" customHeight="1" x14ac:dyDescent="0.25">
      <c r="A17" s="138"/>
      <c r="C17" s="573"/>
      <c r="D17" s="573"/>
      <c r="E17" s="573"/>
      <c r="F17" s="573"/>
      <c r="G17" s="573"/>
      <c r="H17" s="573"/>
      <c r="I17" s="573"/>
      <c r="J17" s="573"/>
      <c r="K17" s="573"/>
      <c r="L17" s="573"/>
      <c r="M17" s="573"/>
      <c r="N17" s="573"/>
      <c r="O17" s="573"/>
      <c r="P17" s="573"/>
      <c r="Q17" s="573"/>
      <c r="R17" s="573"/>
    </row>
    <row r="18" spans="1:18" ht="20.100000000000001" customHeight="1" x14ac:dyDescent="0.25">
      <c r="A18" s="138"/>
      <c r="C18" s="573"/>
      <c r="D18" s="573"/>
      <c r="E18" s="573"/>
      <c r="F18" s="573"/>
      <c r="G18" s="573"/>
      <c r="H18" s="573"/>
      <c r="I18" s="573"/>
      <c r="J18" s="573"/>
      <c r="K18" s="573"/>
      <c r="L18" s="573"/>
      <c r="M18" s="573"/>
      <c r="N18" s="573"/>
      <c r="O18" s="573"/>
      <c r="P18" s="573"/>
      <c r="Q18" s="573"/>
      <c r="R18" s="573"/>
    </row>
    <row r="19" spans="1:18" ht="20.100000000000001" customHeight="1" x14ac:dyDescent="0.25">
      <c r="A19" s="138"/>
      <c r="C19" s="573"/>
      <c r="D19" s="573"/>
      <c r="E19" s="573"/>
      <c r="F19" s="573"/>
      <c r="G19" s="573"/>
      <c r="H19" s="573"/>
      <c r="I19" s="573"/>
      <c r="J19" s="573"/>
      <c r="K19" s="573"/>
      <c r="L19" s="573"/>
      <c r="M19" s="573"/>
      <c r="N19" s="573"/>
      <c r="O19" s="573"/>
      <c r="P19" s="573"/>
      <c r="Q19" s="573"/>
      <c r="R19" s="573"/>
    </row>
    <row r="20" spans="1:18" ht="20.100000000000001" customHeight="1" x14ac:dyDescent="0.25">
      <c r="A20" s="138"/>
      <c r="C20" s="573"/>
      <c r="D20" s="573"/>
      <c r="E20" s="573"/>
      <c r="F20" s="573"/>
      <c r="G20" s="573"/>
      <c r="H20" s="573"/>
      <c r="I20" s="573"/>
      <c r="J20" s="573"/>
      <c r="K20" s="573"/>
      <c r="L20" s="573"/>
      <c r="M20" s="573"/>
      <c r="N20" s="573"/>
      <c r="O20" s="573"/>
      <c r="P20" s="573"/>
      <c r="Q20" s="573"/>
      <c r="R20" s="573"/>
    </row>
    <row r="21" spans="1:18" ht="20.100000000000001" customHeight="1" x14ac:dyDescent="0.25">
      <c r="A21" s="138"/>
      <c r="C21" s="573"/>
      <c r="D21" s="573"/>
      <c r="E21" s="573"/>
      <c r="F21" s="573"/>
      <c r="G21" s="573"/>
      <c r="H21" s="573"/>
      <c r="I21" s="573"/>
      <c r="J21" s="573"/>
      <c r="K21" s="573"/>
      <c r="L21" s="573"/>
      <c r="M21" s="573"/>
      <c r="N21" s="573"/>
      <c r="O21" s="573"/>
      <c r="P21" s="573"/>
      <c r="Q21" s="573"/>
      <c r="R21" s="573"/>
    </row>
    <row r="22" spans="1:18" ht="20.100000000000001" customHeight="1" x14ac:dyDescent="0.25">
      <c r="A22" s="138"/>
      <c r="C22" s="573"/>
      <c r="D22" s="573"/>
      <c r="E22" s="573"/>
      <c r="F22" s="573"/>
      <c r="G22" s="573"/>
      <c r="H22" s="573"/>
      <c r="I22" s="573"/>
      <c r="J22" s="573"/>
      <c r="K22" s="573"/>
      <c r="L22" s="573"/>
      <c r="M22" s="573"/>
      <c r="N22" s="573"/>
      <c r="O22" s="573"/>
      <c r="P22" s="573"/>
      <c r="Q22" s="573"/>
      <c r="R22" s="573"/>
    </row>
    <row r="23" spans="1:18" ht="20.100000000000001" customHeight="1" x14ac:dyDescent="0.25">
      <c r="A23" s="138"/>
      <c r="C23" s="573"/>
      <c r="D23" s="573"/>
      <c r="E23" s="573"/>
      <c r="F23" s="573"/>
      <c r="G23" s="573"/>
      <c r="H23" s="573"/>
      <c r="I23" s="573"/>
      <c r="J23" s="573"/>
      <c r="K23" s="573"/>
      <c r="L23" s="573"/>
      <c r="M23" s="573"/>
      <c r="N23" s="573"/>
      <c r="O23" s="573"/>
      <c r="P23" s="573"/>
      <c r="Q23" s="573"/>
      <c r="R23" s="573"/>
    </row>
    <row r="24" spans="1:18" ht="20.100000000000001" customHeight="1" x14ac:dyDescent="0.25">
      <c r="A24" s="138"/>
      <c r="C24" s="573"/>
      <c r="D24" s="573"/>
      <c r="E24" s="573"/>
      <c r="F24" s="573"/>
      <c r="G24" s="573"/>
      <c r="H24" s="573"/>
      <c r="I24" s="573"/>
      <c r="J24" s="573"/>
      <c r="K24" s="573"/>
      <c r="L24" s="573"/>
      <c r="M24" s="573"/>
      <c r="N24" s="573"/>
      <c r="O24" s="573"/>
      <c r="P24" s="573"/>
      <c r="Q24" s="573"/>
      <c r="R24" s="573"/>
    </row>
    <row r="25" spans="1:18" ht="20.100000000000001" customHeight="1" x14ac:dyDescent="0.25">
      <c r="A25" s="138"/>
      <c r="C25" s="573"/>
      <c r="D25" s="573"/>
      <c r="E25" s="573"/>
      <c r="F25" s="573"/>
      <c r="G25" s="573"/>
      <c r="H25" s="573"/>
      <c r="I25" s="573"/>
      <c r="J25" s="573"/>
      <c r="K25" s="573"/>
      <c r="L25" s="573"/>
      <c r="M25" s="573"/>
      <c r="N25" s="573"/>
      <c r="O25" s="573"/>
      <c r="P25" s="573"/>
      <c r="Q25" s="573"/>
      <c r="R25" s="573"/>
    </row>
    <row r="26" spans="1:18" ht="20.100000000000001" customHeight="1" x14ac:dyDescent="0.25">
      <c r="A26" s="138"/>
      <c r="C26" s="573"/>
      <c r="D26" s="573"/>
      <c r="E26" s="573"/>
      <c r="F26" s="573"/>
      <c r="G26" s="573"/>
      <c r="H26" s="573"/>
      <c r="I26" s="573"/>
      <c r="J26" s="573"/>
      <c r="K26" s="573"/>
      <c r="L26" s="573"/>
      <c r="M26" s="573"/>
      <c r="N26" s="573"/>
      <c r="O26" s="573"/>
      <c r="P26" s="573"/>
      <c r="Q26" s="573"/>
      <c r="R26" s="573"/>
    </row>
    <row r="27" spans="1:18" ht="20.100000000000001" customHeight="1" x14ac:dyDescent="0.25">
      <c r="A27" s="138"/>
      <c r="C27" s="573"/>
      <c r="D27" s="573"/>
      <c r="E27" s="573"/>
      <c r="F27" s="573"/>
      <c r="G27" s="573"/>
      <c r="H27" s="573"/>
      <c r="I27" s="573"/>
      <c r="J27" s="573"/>
      <c r="K27" s="573"/>
      <c r="L27" s="573"/>
      <c r="M27" s="573"/>
      <c r="N27" s="573"/>
      <c r="O27" s="573"/>
      <c r="P27" s="573"/>
      <c r="Q27" s="573"/>
      <c r="R27" s="573"/>
    </row>
    <row r="28" spans="1:18" ht="20.100000000000001" customHeight="1" x14ac:dyDescent="0.25">
      <c r="A28" s="138"/>
      <c r="C28" s="573"/>
      <c r="D28" s="573"/>
      <c r="E28" s="573"/>
      <c r="F28" s="573"/>
      <c r="G28" s="573"/>
      <c r="H28" s="573"/>
      <c r="I28" s="573"/>
      <c r="J28" s="573"/>
      <c r="K28" s="573"/>
      <c r="L28" s="573"/>
      <c r="M28" s="573"/>
      <c r="N28" s="573"/>
      <c r="O28" s="573"/>
      <c r="P28" s="573"/>
      <c r="Q28" s="573"/>
      <c r="R28" s="573"/>
    </row>
    <row r="29" spans="1:18" ht="20.100000000000001" customHeight="1" x14ac:dyDescent="0.25">
      <c r="A29" s="138"/>
      <c r="C29" s="573"/>
      <c r="D29" s="573"/>
      <c r="E29" s="573"/>
      <c r="F29" s="573"/>
      <c r="G29" s="573"/>
      <c r="H29" s="573"/>
      <c r="I29" s="573"/>
      <c r="J29" s="573"/>
      <c r="K29" s="573"/>
      <c r="L29" s="573"/>
      <c r="M29" s="573"/>
      <c r="N29" s="573"/>
      <c r="O29" s="573"/>
      <c r="P29" s="573"/>
      <c r="Q29" s="573"/>
      <c r="R29" s="573"/>
    </row>
    <row r="30" spans="1:18" ht="20.100000000000001" customHeight="1" x14ac:dyDescent="0.25">
      <c r="A30" s="138"/>
      <c r="C30" s="573"/>
      <c r="D30" s="573"/>
      <c r="E30" s="573"/>
      <c r="F30" s="573"/>
      <c r="G30" s="573"/>
      <c r="H30" s="573"/>
      <c r="I30" s="573"/>
      <c r="J30" s="573"/>
      <c r="K30" s="573"/>
      <c r="L30" s="573"/>
      <c r="M30" s="573"/>
      <c r="N30" s="573"/>
      <c r="O30" s="573"/>
      <c r="P30" s="573"/>
      <c r="Q30" s="573"/>
      <c r="R30" s="573"/>
    </row>
    <row r="31" spans="1:18" ht="20.100000000000001" customHeight="1" x14ac:dyDescent="0.25">
      <c r="A31" s="138"/>
      <c r="C31" s="573"/>
      <c r="D31" s="573"/>
      <c r="E31" s="573"/>
      <c r="F31" s="573"/>
      <c r="G31" s="573"/>
      <c r="H31" s="573"/>
      <c r="I31" s="573"/>
      <c r="J31" s="573"/>
      <c r="K31" s="573"/>
      <c r="L31" s="573"/>
      <c r="M31" s="573"/>
      <c r="N31" s="573"/>
      <c r="O31" s="573"/>
      <c r="P31" s="573"/>
      <c r="Q31" s="573"/>
      <c r="R31" s="573"/>
    </row>
    <row r="32" spans="1:18" ht="20.100000000000001" customHeight="1" x14ac:dyDescent="0.25">
      <c r="A32" s="138"/>
      <c r="C32" s="573"/>
      <c r="D32" s="573"/>
      <c r="E32" s="573"/>
      <c r="F32" s="573"/>
      <c r="G32" s="573"/>
      <c r="H32" s="573"/>
      <c r="I32" s="573"/>
      <c r="J32" s="573"/>
      <c r="K32" s="573"/>
      <c r="L32" s="573"/>
      <c r="M32" s="573"/>
      <c r="N32" s="573"/>
      <c r="O32" s="573"/>
      <c r="P32" s="573"/>
      <c r="Q32" s="573"/>
      <c r="R32" s="573"/>
    </row>
    <row r="33" spans="1:18" ht="20.100000000000001" customHeight="1" x14ac:dyDescent="0.25">
      <c r="A33" s="138"/>
      <c r="C33" s="573"/>
      <c r="D33" s="573"/>
      <c r="E33" s="573"/>
      <c r="F33" s="573"/>
      <c r="G33" s="573"/>
      <c r="H33" s="573"/>
      <c r="I33" s="573"/>
      <c r="J33" s="573"/>
      <c r="K33" s="573"/>
      <c r="L33" s="573"/>
      <c r="M33" s="573"/>
      <c r="N33" s="573"/>
      <c r="O33" s="573"/>
      <c r="P33" s="573"/>
      <c r="Q33" s="573"/>
      <c r="R33" s="573"/>
    </row>
    <row r="34" spans="1:18" ht="20.100000000000001" customHeight="1" x14ac:dyDescent="0.25">
      <c r="A34" s="138"/>
      <c r="C34" s="573"/>
      <c r="D34" s="573"/>
      <c r="E34" s="573"/>
      <c r="F34" s="573"/>
      <c r="G34" s="573"/>
      <c r="H34" s="573"/>
      <c r="I34" s="573"/>
      <c r="J34" s="573"/>
      <c r="K34" s="573"/>
      <c r="L34" s="573"/>
      <c r="M34" s="573"/>
      <c r="N34" s="573"/>
      <c r="O34" s="573"/>
      <c r="P34" s="573"/>
      <c r="Q34" s="573"/>
      <c r="R34" s="573"/>
    </row>
    <row r="35" spans="1:18" ht="20.100000000000001" customHeight="1" x14ac:dyDescent="0.25">
      <c r="A35" s="138"/>
      <c r="C35" s="573"/>
      <c r="D35" s="573"/>
      <c r="E35" s="573"/>
      <c r="F35" s="573"/>
      <c r="G35" s="573"/>
      <c r="H35" s="573"/>
      <c r="I35" s="573"/>
      <c r="J35" s="573"/>
      <c r="K35" s="573"/>
      <c r="L35" s="573"/>
      <c r="M35" s="573"/>
      <c r="N35" s="573"/>
      <c r="O35" s="573"/>
      <c r="P35" s="573"/>
      <c r="Q35" s="573"/>
      <c r="R35" s="573"/>
    </row>
    <row r="36" spans="1:18" ht="20.100000000000001" customHeight="1" x14ac:dyDescent="0.25">
      <c r="A36" s="138"/>
      <c r="C36" s="573"/>
      <c r="D36" s="573"/>
      <c r="E36" s="573"/>
      <c r="F36" s="573"/>
      <c r="G36" s="573"/>
      <c r="H36" s="573"/>
      <c r="I36" s="573"/>
      <c r="J36" s="573"/>
      <c r="K36" s="573"/>
      <c r="L36" s="573"/>
      <c r="M36" s="573"/>
      <c r="N36" s="573"/>
      <c r="O36" s="573"/>
      <c r="P36" s="573"/>
      <c r="Q36" s="573"/>
      <c r="R36" s="573"/>
    </row>
    <row r="37" spans="1:18" ht="20.100000000000001" customHeight="1" x14ac:dyDescent="0.25">
      <c r="A37" s="138"/>
      <c r="B37" s="138"/>
      <c r="C37" s="573"/>
      <c r="D37" s="573"/>
      <c r="E37" s="573"/>
      <c r="F37" s="573"/>
      <c r="G37" s="573"/>
      <c r="H37" s="573"/>
      <c r="I37" s="573"/>
      <c r="J37" s="573"/>
      <c r="K37" s="573"/>
      <c r="L37" s="573"/>
      <c r="M37" s="573"/>
      <c r="N37" s="573"/>
      <c r="O37" s="573"/>
      <c r="P37" s="573"/>
      <c r="Q37" s="573"/>
      <c r="R37" s="573"/>
    </row>
    <row r="38" spans="1:18" ht="20.100000000000001" customHeight="1" x14ac:dyDescent="0.25">
      <c r="A38" s="138"/>
      <c r="B38" s="138"/>
      <c r="C38" s="573"/>
      <c r="D38" s="573"/>
      <c r="E38" s="573"/>
      <c r="F38" s="573"/>
      <c r="G38" s="573"/>
      <c r="H38" s="573"/>
      <c r="I38" s="573"/>
      <c r="J38" s="573"/>
      <c r="K38" s="573"/>
      <c r="L38" s="573"/>
      <c r="M38" s="573"/>
      <c r="N38" s="573"/>
      <c r="O38" s="573"/>
      <c r="P38" s="573"/>
      <c r="Q38" s="573"/>
      <c r="R38" s="573"/>
    </row>
    <row r="39" spans="1:18" ht="20.100000000000001" customHeight="1" x14ac:dyDescent="0.25">
      <c r="A39" s="138"/>
      <c r="B39" s="138"/>
      <c r="C39" s="573"/>
      <c r="D39" s="573"/>
      <c r="E39" s="573"/>
      <c r="F39" s="573"/>
      <c r="G39" s="573"/>
      <c r="H39" s="573"/>
      <c r="I39" s="573"/>
      <c r="J39" s="573"/>
      <c r="K39" s="573"/>
      <c r="L39" s="573"/>
      <c r="M39" s="573"/>
      <c r="N39" s="573"/>
      <c r="O39" s="573"/>
      <c r="P39" s="573"/>
      <c r="Q39" s="573"/>
      <c r="R39" s="573"/>
    </row>
    <row r="40" spans="1:18" x14ac:dyDescent="0.25">
      <c r="C40" s="571" t="str">
        <f>Identification!B35</f>
        <v>COPYRIGHT Janvier 2026, tous droits réservés à la CSAFAM</v>
      </c>
      <c r="D40" s="571"/>
      <c r="E40" s="571"/>
      <c r="F40" s="571"/>
      <c r="G40" s="571"/>
      <c r="H40" s="571"/>
      <c r="I40" s="571"/>
      <c r="J40" s="571"/>
      <c r="K40" s="571"/>
      <c r="L40" s="571"/>
      <c r="M40" s="571"/>
      <c r="N40" s="571"/>
      <c r="O40" s="571"/>
      <c r="P40" s="571"/>
      <c r="Q40" s="571"/>
      <c r="R40" s="571"/>
    </row>
    <row r="41" spans="1:18" x14ac:dyDescent="0.25">
      <c r="C41" s="138"/>
      <c r="D41" s="138"/>
      <c r="E41" s="138"/>
      <c r="F41" s="138"/>
      <c r="G41" s="138"/>
      <c r="H41" s="138"/>
      <c r="I41" s="138"/>
      <c r="J41" s="138"/>
      <c r="K41" s="138"/>
      <c r="L41" s="138"/>
      <c r="M41" s="138"/>
      <c r="N41" s="138"/>
      <c r="O41" s="138"/>
      <c r="P41" s="138"/>
      <c r="Q41" s="138"/>
    </row>
  </sheetData>
  <sheetProtection algorithmName="SHA-512" hashValue="evVEGmT4SY+xVL7N66xWY4m3DDxjWKsmAFbKcIPMomM/rKBQYJWObvrhrGwAhBykIocG9WY95g3KPVO1rVKGHQ==" saltValue="+j06tp5DKpyi41sSnAzjqg==" spinCount="100000" sheet="1" selectLockedCells="1" selectUnlockedCells="1"/>
  <protectedRanges>
    <protectedRange algorithmName="SHA-512" hashValue="F3CoEWwGslC0Qhaea8Ruab54VZuqwEOs6/gl4h79FvkQ4cbDlqtYBJjamzGS7cQ/z3+cGGIymnITGmFs/JZGGA==" saltValue="5mR7DgwFA+CcA6DW6zl7Jw==" spinCount="100000" sqref="A1:A38 B1:Q1 B37:B38 F5:Q41 C5:E39 C41:E41 C40:D40" name="Plage1"/>
  </protectedRanges>
  <mergeCells count="4">
    <mergeCell ref="C40:R40"/>
    <mergeCell ref="C3:Q3"/>
    <mergeCell ref="C5:R39"/>
    <mergeCell ref="C1:R1"/>
  </mergeCells>
  <pageMargins left="0.74791666666666667" right="0.74791666666666667" top="0.98402777777777772" bottom="0.98402777777777772" header="0.51180555555555551" footer="0.51180555555555551"/>
  <pageSetup paperSize="9" scale="60" firstPageNumber="0" orientation="landscape"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tint="0.79998168889431442"/>
    <pageSetUpPr fitToPage="1"/>
  </sheetPr>
  <dimension ref="A1:BF150"/>
  <sheetViews>
    <sheetView showGridLines="0" zoomScaleNormal="100" workbookViewId="0">
      <selection activeCell="L20" sqref="L20:N20"/>
    </sheetView>
  </sheetViews>
  <sheetFormatPr baseColWidth="10" defaultColWidth="11.44140625" defaultRowHeight="13.8" x14ac:dyDescent="0.3"/>
  <cols>
    <col min="1" max="32" width="2.6640625" style="8" customWidth="1"/>
    <col min="33" max="33" width="9.5546875" style="8" customWidth="1"/>
    <col min="34" max="35" width="7.6640625" style="8" customWidth="1"/>
    <col min="36" max="41" width="1.109375" style="8" customWidth="1"/>
    <col min="42" max="47" width="2.6640625" style="8" customWidth="1"/>
    <col min="48" max="48" width="3.33203125" style="8" customWidth="1"/>
    <col min="49" max="51" width="3" style="8" customWidth="1"/>
    <col min="52" max="53" width="11.44140625" style="142" hidden="1" customWidth="1"/>
    <col min="54" max="54" width="11.44140625" style="90" hidden="1" customWidth="1"/>
    <col min="55" max="55" width="3.33203125" style="8" customWidth="1"/>
    <col min="56" max="16384" width="11.44140625" style="8"/>
  </cols>
  <sheetData>
    <row r="1" spans="1:54" ht="15" customHeight="1" x14ac:dyDescent="0.3">
      <c r="A1" s="258"/>
      <c r="B1" s="259"/>
      <c r="C1" s="259"/>
      <c r="D1" s="259"/>
      <c r="E1" s="259"/>
      <c r="F1" s="259"/>
      <c r="G1" s="259"/>
      <c r="H1" s="776" t="s">
        <v>138</v>
      </c>
      <c r="I1" s="776"/>
      <c r="J1" s="776"/>
      <c r="K1" s="776"/>
      <c r="L1" s="776"/>
      <c r="M1" s="776"/>
      <c r="N1" s="776"/>
      <c r="O1" s="776"/>
      <c r="P1" s="776"/>
      <c r="Q1" s="776"/>
      <c r="R1" s="776"/>
      <c r="S1" s="776"/>
      <c r="T1" s="776"/>
      <c r="U1" s="776"/>
      <c r="V1" s="776"/>
      <c r="W1" s="776"/>
      <c r="X1" s="776"/>
      <c r="Y1" s="776"/>
      <c r="Z1" s="776"/>
      <c r="AA1" s="776"/>
      <c r="AB1" s="776"/>
      <c r="AC1" s="776"/>
      <c r="AD1" s="776"/>
      <c r="AE1" s="776"/>
      <c r="AF1" s="776"/>
      <c r="AG1" s="776"/>
      <c r="AH1" s="776"/>
      <c r="AI1" s="776"/>
      <c r="AJ1" s="776"/>
      <c r="AK1" s="776"/>
      <c r="AL1" s="776"/>
      <c r="AM1" s="776"/>
      <c r="AN1" s="776"/>
      <c r="AO1" s="776"/>
      <c r="AP1" s="776"/>
      <c r="AQ1" s="776"/>
      <c r="AR1" s="776"/>
      <c r="AS1" s="776"/>
      <c r="AT1" s="776"/>
      <c r="AU1" s="776"/>
      <c r="AV1" s="776"/>
      <c r="AW1" s="776"/>
      <c r="AX1" s="776"/>
      <c r="AY1" s="777"/>
      <c r="AZ1" s="141"/>
      <c r="BA1" s="141"/>
    </row>
    <row r="2" spans="1:54" ht="5.0999999999999996" customHeight="1" x14ac:dyDescent="0.3">
      <c r="A2" s="145"/>
      <c r="AY2" s="146"/>
    </row>
    <row r="3" spans="1:54" ht="15" customHeight="1" x14ac:dyDescent="0.3">
      <c r="A3" s="260"/>
      <c r="B3" s="261"/>
      <c r="C3" s="261"/>
      <c r="D3" s="261"/>
      <c r="E3" s="261"/>
      <c r="F3" s="261"/>
      <c r="G3" s="261"/>
      <c r="H3" s="261"/>
      <c r="I3" s="261"/>
      <c r="J3" s="261"/>
      <c r="K3" s="261"/>
      <c r="L3" s="261"/>
      <c r="M3" s="572" t="s">
        <v>18</v>
      </c>
      <c r="N3" s="572"/>
      <c r="O3" s="572"/>
      <c r="P3" s="572"/>
      <c r="Q3" s="572"/>
      <c r="R3" s="572"/>
      <c r="S3" s="572"/>
      <c r="T3" s="572"/>
      <c r="U3" s="572"/>
      <c r="V3" s="572"/>
      <c r="W3" s="572"/>
      <c r="X3" s="572"/>
      <c r="Y3" s="572"/>
      <c r="Z3" s="572"/>
      <c r="AA3" s="572"/>
      <c r="AB3" s="572"/>
      <c r="AC3" s="572"/>
      <c r="AD3" s="572"/>
      <c r="AE3" s="572"/>
      <c r="AF3" s="572"/>
      <c r="AG3" s="572"/>
      <c r="AH3" s="572"/>
      <c r="AI3" s="572"/>
      <c r="AJ3" s="572"/>
      <c r="AK3" s="572"/>
      <c r="AL3" s="572"/>
      <c r="AM3" s="262"/>
      <c r="AN3" s="262"/>
      <c r="AO3" s="262"/>
      <c r="AP3" s="262"/>
      <c r="AQ3" s="262"/>
      <c r="AR3" s="262"/>
      <c r="AS3" s="262"/>
      <c r="AT3" s="262"/>
      <c r="AU3" s="262"/>
      <c r="AV3" s="262"/>
      <c r="AW3" s="262"/>
      <c r="AX3" s="262"/>
      <c r="AY3" s="263"/>
      <c r="AZ3" s="141"/>
      <c r="BA3" s="141"/>
    </row>
    <row r="4" spans="1:54" ht="15" customHeight="1" x14ac:dyDescent="0.3">
      <c r="A4" s="786" t="s">
        <v>19</v>
      </c>
      <c r="B4" s="787"/>
      <c r="C4" s="787"/>
      <c r="D4" s="787"/>
      <c r="E4" s="787"/>
      <c r="F4" s="787"/>
      <c r="G4" s="787"/>
      <c r="H4" s="787"/>
      <c r="I4" s="787"/>
      <c r="J4" s="787"/>
      <c r="K4" s="787"/>
      <c r="L4" s="788">
        <v>46023</v>
      </c>
      <c r="M4" s="788"/>
      <c r="N4" s="788"/>
      <c r="O4" s="788"/>
      <c r="P4" s="788"/>
      <c r="Q4" s="788"/>
      <c r="R4" s="788"/>
      <c r="S4" s="788"/>
      <c r="T4" s="788"/>
      <c r="U4" s="264"/>
      <c r="V4" s="22"/>
      <c r="W4" s="22"/>
      <c r="X4" s="22"/>
      <c r="Y4" s="789" t="s">
        <v>20</v>
      </c>
      <c r="Z4" s="789"/>
      <c r="AA4" s="789"/>
      <c r="AB4" s="789"/>
      <c r="AC4" s="789"/>
      <c r="AD4" s="789"/>
      <c r="AE4" s="789"/>
      <c r="AF4" s="789"/>
      <c r="AG4" s="789"/>
      <c r="AH4" s="789"/>
      <c r="AI4" s="265"/>
      <c r="AJ4" s="265"/>
      <c r="AK4" s="798">
        <v>45688</v>
      </c>
      <c r="AL4" s="798"/>
      <c r="AM4" s="798"/>
      <c r="AN4" s="798"/>
      <c r="AO4" s="798"/>
      <c r="AP4" s="798"/>
      <c r="AQ4" s="798"/>
      <c r="AR4" s="798"/>
      <c r="AS4" s="798"/>
      <c r="AT4" s="798"/>
      <c r="AU4" s="266"/>
      <c r="AV4" s="266"/>
      <c r="AW4" s="266"/>
      <c r="AX4" s="267"/>
      <c r="AY4" s="268"/>
      <c r="AZ4" s="141"/>
      <c r="BA4" s="141"/>
    </row>
    <row r="5" spans="1:54" ht="12" customHeight="1" x14ac:dyDescent="0.3">
      <c r="A5" s="771" t="s">
        <v>0</v>
      </c>
      <c r="B5" s="772"/>
      <c r="C5" s="772"/>
      <c r="D5" s="772"/>
      <c r="E5" s="772"/>
      <c r="F5" s="772"/>
      <c r="G5" s="772"/>
      <c r="H5" s="772"/>
      <c r="I5" s="772"/>
      <c r="J5" s="772"/>
      <c r="K5" s="772"/>
      <c r="L5" s="772"/>
      <c r="M5" s="772"/>
      <c r="N5" s="772"/>
      <c r="O5" s="772"/>
      <c r="P5" s="772"/>
      <c r="Q5" s="772"/>
      <c r="R5" s="772"/>
      <c r="S5" s="772"/>
      <c r="T5" s="772"/>
      <c r="U5" s="772"/>
      <c r="V5" s="772"/>
      <c r="W5" s="269"/>
      <c r="X5" s="269"/>
      <c r="Y5" s="773" t="s">
        <v>13</v>
      </c>
      <c r="Z5" s="773"/>
      <c r="AA5" s="773"/>
      <c r="AB5" s="773"/>
      <c r="AC5" s="773"/>
      <c r="AD5" s="773"/>
      <c r="AE5" s="773"/>
      <c r="AF5" s="773"/>
      <c r="AG5" s="773"/>
      <c r="AH5" s="773"/>
      <c r="AI5" s="773"/>
      <c r="AJ5" s="773"/>
      <c r="AK5" s="773"/>
      <c r="AL5" s="773"/>
      <c r="AM5" s="773"/>
      <c r="AN5" s="773"/>
      <c r="AO5" s="773"/>
      <c r="AP5" s="773"/>
      <c r="AQ5" s="773"/>
      <c r="AR5" s="773"/>
      <c r="AS5" s="773"/>
      <c r="AT5" s="773"/>
      <c r="AU5" s="773"/>
      <c r="AV5" s="773"/>
      <c r="AW5" s="773"/>
      <c r="AX5" s="269"/>
      <c r="AY5" s="270"/>
      <c r="AZ5" s="155"/>
      <c r="BA5" s="155"/>
      <c r="BB5" s="75"/>
    </row>
    <row r="6" spans="1:54" ht="12" customHeight="1" x14ac:dyDescent="0.3">
      <c r="A6" s="271" t="s">
        <v>2</v>
      </c>
      <c r="B6" s="262"/>
      <c r="C6" s="272"/>
      <c r="D6" s="272"/>
      <c r="E6" s="272"/>
      <c r="F6" s="272"/>
      <c r="G6" s="273"/>
      <c r="H6" s="273"/>
      <c r="I6" s="273"/>
      <c r="J6" s="273"/>
      <c r="K6" s="774" t="str">
        <f>Identification!H3</f>
        <v>A MODIF ONGLET IDENTIFICATION</v>
      </c>
      <c r="L6" s="774"/>
      <c r="M6" s="774"/>
      <c r="N6" s="774"/>
      <c r="O6" s="774"/>
      <c r="P6" s="774"/>
      <c r="Q6" s="774"/>
      <c r="R6" s="774"/>
      <c r="S6" s="774"/>
      <c r="T6" s="774"/>
      <c r="U6" s="774"/>
      <c r="V6" s="774"/>
      <c r="W6" s="2"/>
      <c r="X6" s="2"/>
      <c r="Y6" s="31" t="s">
        <v>2</v>
      </c>
      <c r="Z6" s="269"/>
      <c r="AA6" s="269"/>
      <c r="AB6" s="269"/>
      <c r="AC6" s="269"/>
      <c r="AD6" s="274"/>
      <c r="AE6" s="799" t="str">
        <f>Identification!I17</f>
        <v>À MODIFIER ONGLET IDENTIFICATION</v>
      </c>
      <c r="AF6" s="799"/>
      <c r="AG6" s="799"/>
      <c r="AH6" s="799"/>
      <c r="AI6" s="799"/>
      <c r="AJ6" s="799"/>
      <c r="AK6" s="799"/>
      <c r="AL6" s="799"/>
      <c r="AM6" s="799"/>
      <c r="AN6" s="799"/>
      <c r="AO6" s="799"/>
      <c r="AP6" s="799"/>
      <c r="AQ6" s="799"/>
      <c r="AR6" s="799"/>
      <c r="AS6" s="799"/>
      <c r="AT6" s="799"/>
      <c r="AU6" s="799"/>
      <c r="AV6" s="799"/>
      <c r="AW6" s="800"/>
      <c r="AX6" s="2"/>
      <c r="AY6" s="275"/>
      <c r="AZ6" s="143"/>
      <c r="BA6" s="143"/>
    </row>
    <row r="7" spans="1:54" ht="12" customHeight="1" x14ac:dyDescent="0.3">
      <c r="A7" s="271" t="s">
        <v>21</v>
      </c>
      <c r="B7" s="29"/>
      <c r="C7" s="276"/>
      <c r="D7" s="29"/>
      <c r="E7" s="277"/>
      <c r="F7" s="278"/>
      <c r="G7" s="278"/>
      <c r="H7" s="278"/>
      <c r="I7" s="96"/>
      <c r="J7" s="96"/>
      <c r="K7" s="775" t="str">
        <f>Identification!H4</f>
        <v xml:space="preserve"> </v>
      </c>
      <c r="L7" s="775"/>
      <c r="M7" s="775"/>
      <c r="N7" s="775"/>
      <c r="O7" s="775"/>
      <c r="P7" s="775"/>
      <c r="Q7" s="775"/>
      <c r="R7" s="775"/>
      <c r="S7" s="775"/>
      <c r="T7" s="775"/>
      <c r="U7" s="775"/>
      <c r="V7" s="775"/>
      <c r="W7" s="277"/>
      <c r="X7" s="277"/>
      <c r="Y7" s="31" t="s">
        <v>21</v>
      </c>
      <c r="Z7" s="9"/>
      <c r="AA7" s="9"/>
      <c r="AB7" s="9"/>
      <c r="AC7" s="3"/>
      <c r="AD7" s="3"/>
      <c r="AE7" s="817" t="str">
        <f>Identification!I18</f>
        <v xml:space="preserve"> </v>
      </c>
      <c r="AF7" s="817"/>
      <c r="AG7" s="817"/>
      <c r="AH7" s="817"/>
      <c r="AI7" s="817"/>
      <c r="AJ7" s="817"/>
      <c r="AK7" s="817"/>
      <c r="AL7" s="817"/>
      <c r="AM7" s="817"/>
      <c r="AN7" s="817"/>
      <c r="AO7" s="817"/>
      <c r="AP7" s="817"/>
      <c r="AQ7" s="817"/>
      <c r="AR7" s="817"/>
      <c r="AS7" s="817"/>
      <c r="AT7" s="817"/>
      <c r="AU7" s="817"/>
      <c r="AV7" s="817"/>
      <c r="AW7" s="818"/>
      <c r="AX7" s="279"/>
      <c r="AY7" s="280"/>
    </row>
    <row r="8" spans="1:54" ht="12" customHeight="1" x14ac:dyDescent="0.3">
      <c r="A8" s="281"/>
      <c r="B8" s="282"/>
      <c r="C8" s="282"/>
      <c r="D8" s="283"/>
      <c r="E8" s="283"/>
      <c r="F8" s="283"/>
      <c r="G8" s="283"/>
      <c r="H8" s="283"/>
      <c r="I8" s="283"/>
      <c r="J8" s="283"/>
      <c r="K8" s="791" t="str">
        <f>Identification!H5</f>
        <v xml:space="preserve"> </v>
      </c>
      <c r="L8" s="791"/>
      <c r="M8" s="791"/>
      <c r="N8" s="791"/>
      <c r="O8" s="791"/>
      <c r="P8" s="791"/>
      <c r="Q8" s="791"/>
      <c r="R8" s="791"/>
      <c r="S8" s="791"/>
      <c r="T8" s="791"/>
      <c r="U8" s="791"/>
      <c r="V8" s="791"/>
      <c r="W8" s="3"/>
      <c r="X8" s="4"/>
      <c r="Y8" s="43"/>
      <c r="Z8" s="5"/>
      <c r="AA8" s="5"/>
      <c r="AB8" s="5"/>
      <c r="AC8" s="3"/>
      <c r="AD8" s="3"/>
      <c r="AE8" s="3"/>
      <c r="AF8" s="3"/>
      <c r="AG8" s="3"/>
      <c r="AH8" s="3"/>
      <c r="AI8" s="284"/>
      <c r="AJ8" s="792" t="str">
        <f>Identification!I19</f>
        <v xml:space="preserve"> </v>
      </c>
      <c r="AK8" s="792"/>
      <c r="AL8" s="792"/>
      <c r="AM8" s="792"/>
      <c r="AN8" s="792"/>
      <c r="AO8" s="792"/>
      <c r="AP8" s="792"/>
      <c r="AQ8" s="792"/>
      <c r="AR8" s="792"/>
      <c r="AS8" s="792"/>
      <c r="AT8" s="792"/>
      <c r="AU8" s="792"/>
      <c r="AV8" s="792"/>
      <c r="AW8" s="792"/>
      <c r="AX8" s="279"/>
      <c r="AY8" s="285"/>
    </row>
    <row r="9" spans="1:54" ht="12" customHeight="1" x14ac:dyDescent="0.3">
      <c r="A9" s="271" t="s">
        <v>22</v>
      </c>
      <c r="B9" s="29"/>
      <c r="C9" s="286"/>
      <c r="D9" s="272"/>
      <c r="E9" s="29"/>
      <c r="F9" s="793" t="str">
        <f>Identification!$H$6</f>
        <v xml:space="preserve"> </v>
      </c>
      <c r="G9" s="793"/>
      <c r="H9" s="793"/>
      <c r="I9" s="2"/>
      <c r="J9" s="29"/>
      <c r="K9" s="2" t="s">
        <v>7</v>
      </c>
      <c r="L9" s="287"/>
      <c r="M9" s="287"/>
      <c r="N9" s="794" t="str">
        <f>Identification!H7</f>
        <v xml:space="preserve"> </v>
      </c>
      <c r="O9" s="794"/>
      <c r="P9" s="794"/>
      <c r="Q9" s="794"/>
      <c r="R9" s="794"/>
      <c r="S9" s="794"/>
      <c r="T9" s="794"/>
      <c r="U9" s="794"/>
      <c r="V9" s="794"/>
      <c r="W9" s="2"/>
      <c r="X9" s="2"/>
      <c r="Y9" s="31" t="s">
        <v>6</v>
      </c>
      <c r="Z9" s="288"/>
      <c r="AA9" s="288"/>
      <c r="AB9" s="269"/>
      <c r="AC9" s="790" t="str">
        <f>Identification!I20</f>
        <v xml:space="preserve"> </v>
      </c>
      <c r="AD9" s="790"/>
      <c r="AE9" s="790"/>
      <c r="AF9" s="790"/>
      <c r="AG9" s="790"/>
      <c r="AH9" s="790"/>
      <c r="AI9" s="795" t="s">
        <v>7</v>
      </c>
      <c r="AJ9" s="795"/>
      <c r="AK9" s="795"/>
      <c r="AL9" s="289"/>
      <c r="AM9" s="796" t="str">
        <f>Identification!I21</f>
        <v xml:space="preserve"> </v>
      </c>
      <c r="AN9" s="796"/>
      <c r="AO9" s="796"/>
      <c r="AP9" s="796"/>
      <c r="AQ9" s="796"/>
      <c r="AR9" s="796"/>
      <c r="AS9" s="796"/>
      <c r="AT9" s="796"/>
      <c r="AU9" s="796"/>
      <c r="AV9" s="796"/>
      <c r="AW9" s="796"/>
      <c r="AX9" s="2"/>
      <c r="AY9" s="290"/>
    </row>
    <row r="10" spans="1:54" ht="12" customHeight="1" x14ac:dyDescent="0.3">
      <c r="A10" s="824" t="str">
        <f>Identification!B8</f>
        <v>N° Employeur :</v>
      </c>
      <c r="B10" s="825"/>
      <c r="C10" s="825"/>
      <c r="D10" s="825"/>
      <c r="E10" s="825"/>
      <c r="F10" s="825"/>
      <c r="G10" s="825"/>
      <c r="H10" s="825"/>
      <c r="I10" s="825"/>
      <c r="J10" s="825"/>
      <c r="K10" s="825"/>
      <c r="L10" s="825"/>
      <c r="M10" s="826" t="str">
        <f>Identification!L8</f>
        <v xml:space="preserve"> </v>
      </c>
      <c r="N10" s="826"/>
      <c r="O10" s="826"/>
      <c r="P10" s="826"/>
      <c r="Q10" s="826"/>
      <c r="R10" s="826"/>
      <c r="S10" s="826"/>
      <c r="T10" s="826"/>
      <c r="U10" s="826"/>
      <c r="V10" s="826"/>
      <c r="W10" s="291"/>
      <c r="X10" s="291"/>
      <c r="Y10" s="67"/>
      <c r="Z10" s="289"/>
      <c r="AA10" s="289"/>
      <c r="AB10" s="292"/>
      <c r="AC10" s="292"/>
      <c r="AD10" s="292"/>
      <c r="AE10" s="292"/>
      <c r="AF10" s="292"/>
      <c r="AG10" s="292"/>
      <c r="AH10" s="292"/>
      <c r="AI10" s="292"/>
      <c r="AJ10" s="292"/>
      <c r="AK10" s="292"/>
      <c r="AL10" s="292"/>
      <c r="AM10" s="292"/>
      <c r="AN10" s="292"/>
      <c r="AO10" s="292"/>
      <c r="AP10" s="292"/>
      <c r="AQ10" s="292"/>
      <c r="AR10" s="293"/>
      <c r="AS10" s="293"/>
      <c r="AT10" s="293"/>
      <c r="AU10" s="293"/>
      <c r="AV10" s="293"/>
      <c r="AW10" s="156"/>
      <c r="AX10" s="124"/>
      <c r="AY10" s="294"/>
    </row>
    <row r="11" spans="1:54" ht="12" customHeight="1" x14ac:dyDescent="0.3">
      <c r="A11" s="827"/>
      <c r="B11" s="828"/>
      <c r="C11" s="828"/>
      <c r="D11" s="828"/>
      <c r="E11" s="828"/>
      <c r="F11" s="828"/>
      <c r="G11" s="828"/>
      <c r="H11" s="828"/>
      <c r="I11" s="828"/>
      <c r="J11" s="828"/>
      <c r="K11" s="828"/>
      <c r="L11" s="828"/>
      <c r="M11" s="829"/>
      <c r="N11" s="829"/>
      <c r="O11" s="829"/>
      <c r="P11" s="829"/>
      <c r="Q11" s="829"/>
      <c r="R11" s="829"/>
      <c r="S11" s="829"/>
      <c r="T11" s="829"/>
      <c r="U11" s="829"/>
      <c r="V11" s="829"/>
      <c r="W11" s="6"/>
      <c r="X11" s="6"/>
      <c r="Y11" s="31" t="s">
        <v>15</v>
      </c>
      <c r="Z11" s="289"/>
      <c r="AA11" s="289"/>
      <c r="AB11" s="292"/>
      <c r="AC11" s="292"/>
      <c r="AD11" s="292"/>
      <c r="AE11" s="292"/>
      <c r="AF11" s="295"/>
      <c r="AG11" s="295"/>
      <c r="AH11" s="295"/>
      <c r="AI11" s="295"/>
      <c r="AJ11" s="295"/>
      <c r="AK11" s="295"/>
      <c r="AL11" s="295"/>
      <c r="AM11" s="830" t="str">
        <f>Identification!I22</f>
        <v xml:space="preserve"> </v>
      </c>
      <c r="AN11" s="830"/>
      <c r="AO11" s="830"/>
      <c r="AP11" s="830"/>
      <c r="AQ11" s="830"/>
      <c r="AR11" s="830"/>
      <c r="AS11" s="830"/>
      <c r="AT11" s="830"/>
      <c r="AU11" s="830"/>
      <c r="AV11" s="830"/>
      <c r="AW11" s="830"/>
      <c r="AX11" s="124"/>
      <c r="AY11" s="294"/>
      <c r="AZ11" s="144"/>
      <c r="BA11" s="144"/>
    </row>
    <row r="12" spans="1:54" ht="5.0999999999999996" customHeight="1" x14ac:dyDescent="0.3">
      <c r="A12" s="834"/>
      <c r="B12" s="835"/>
      <c r="C12" s="835"/>
      <c r="D12" s="835"/>
      <c r="E12" s="835"/>
      <c r="F12" s="835"/>
      <c r="G12" s="835"/>
      <c r="H12" s="835"/>
      <c r="I12" s="835"/>
      <c r="J12" s="835"/>
      <c r="K12" s="7"/>
      <c r="L12" s="7"/>
      <c r="M12" s="836"/>
      <c r="N12" s="836"/>
      <c r="O12" s="836"/>
      <c r="P12" s="836"/>
      <c r="Q12" s="836"/>
      <c r="R12" s="836"/>
      <c r="S12" s="836"/>
      <c r="T12" s="836"/>
      <c r="U12" s="836"/>
      <c r="V12" s="836"/>
      <c r="W12" s="277"/>
      <c r="X12" s="277"/>
      <c r="Y12" s="68"/>
      <c r="Z12" s="69"/>
      <c r="AA12" s="69"/>
      <c r="AB12" s="70"/>
      <c r="AC12" s="70"/>
      <c r="AD12" s="70"/>
      <c r="AE12" s="70"/>
      <c r="AF12" s="70"/>
      <c r="AG12" s="70"/>
      <c r="AH12" s="70"/>
      <c r="AI12" s="70"/>
      <c r="AJ12" s="70"/>
      <c r="AK12" s="70"/>
      <c r="AL12" s="70"/>
      <c r="AM12" s="70"/>
      <c r="AN12" s="70"/>
      <c r="AO12" s="70"/>
      <c r="AP12" s="70"/>
      <c r="AQ12" s="70"/>
      <c r="AR12" s="71"/>
      <c r="AS12" s="71"/>
      <c r="AT12" s="71"/>
      <c r="AU12" s="71"/>
      <c r="AV12" s="71"/>
      <c r="AW12" s="72"/>
      <c r="AX12" s="124"/>
      <c r="AY12" s="294"/>
      <c r="AZ12" s="144"/>
      <c r="BA12" s="144"/>
    </row>
    <row r="13" spans="1:54" s="16" customFormat="1" ht="12" hidden="1" customHeight="1" x14ac:dyDescent="0.3">
      <c r="A13" s="296"/>
      <c r="B13" s="297"/>
      <c r="C13" s="298"/>
      <c r="D13" s="298"/>
      <c r="F13" s="299"/>
      <c r="G13" s="837"/>
      <c r="H13" s="837"/>
      <c r="I13" s="837"/>
      <c r="J13" s="837"/>
      <c r="K13" s="837"/>
      <c r="L13" s="837"/>
      <c r="M13" s="299"/>
      <c r="N13" s="300"/>
      <c r="O13" s="300"/>
      <c r="P13" s="300"/>
      <c r="Q13" s="300"/>
      <c r="R13" s="838"/>
      <c r="S13" s="838"/>
      <c r="T13" s="838"/>
      <c r="U13" s="838"/>
      <c r="V13" s="838"/>
      <c r="W13" s="301"/>
      <c r="X13" s="301"/>
      <c r="Y13" s="301"/>
      <c r="Z13" s="301"/>
      <c r="AA13" s="302"/>
      <c r="AB13" s="300"/>
      <c r="AC13" s="300"/>
      <c r="AD13" s="300"/>
      <c r="AE13" s="302"/>
      <c r="AF13" s="302"/>
      <c r="AG13" s="302"/>
      <c r="AH13" s="302"/>
      <c r="AI13" s="302"/>
      <c r="AJ13" s="302"/>
      <c r="AK13" s="302"/>
      <c r="AL13" s="302"/>
      <c r="AM13" s="302"/>
      <c r="AN13" s="302"/>
      <c r="AO13" s="302"/>
      <c r="AP13" s="302"/>
      <c r="AQ13" s="302"/>
      <c r="AR13" s="302"/>
      <c r="AS13" s="302"/>
      <c r="AT13" s="302"/>
      <c r="AU13" s="302"/>
      <c r="AV13" s="302"/>
      <c r="AW13" s="302"/>
      <c r="AX13" s="302"/>
      <c r="AY13" s="303"/>
      <c r="AZ13" s="144"/>
      <c r="BA13" s="144"/>
      <c r="BB13" s="90"/>
    </row>
    <row r="14" spans="1:54" s="29" customFormat="1" ht="12" customHeight="1" x14ac:dyDescent="0.3">
      <c r="A14" s="281" t="s">
        <v>23</v>
      </c>
      <c r="C14" s="2"/>
      <c r="D14" s="2"/>
      <c r="E14" s="304"/>
      <c r="F14" s="2"/>
      <c r="G14" s="2"/>
      <c r="H14" s="839">
        <f>Identification!$H$13</f>
        <v>46023</v>
      </c>
      <c r="I14" s="839"/>
      <c r="J14" s="839"/>
      <c r="K14" s="839"/>
      <c r="L14" s="839"/>
      <c r="M14" s="840" t="s">
        <v>24</v>
      </c>
      <c r="N14" s="840"/>
      <c r="O14" s="840"/>
      <c r="P14" s="840"/>
      <c r="Q14" s="840"/>
      <c r="R14" s="287" t="str">
        <f>Identification!$S$13</f>
        <v xml:space="preserve">C . D . I </v>
      </c>
      <c r="S14" s="287"/>
      <c r="T14" s="287"/>
      <c r="U14" s="2"/>
      <c r="V14" s="2"/>
      <c r="W14" s="2"/>
      <c r="X14" s="2"/>
      <c r="Y14" s="840" t="s">
        <v>16</v>
      </c>
      <c r="Z14" s="840"/>
      <c r="AA14" s="840"/>
      <c r="AB14" s="840"/>
      <c r="AC14" s="2"/>
      <c r="AD14" s="2" t="str">
        <f>Identification!G24</f>
        <v>Assistant(e)  Maternel(le)</v>
      </c>
      <c r="AE14" s="125"/>
      <c r="AF14" s="125"/>
      <c r="AG14" s="124"/>
      <c r="AH14" s="125"/>
      <c r="AI14" s="125"/>
      <c r="AJ14" s="125"/>
      <c r="AK14" s="516" t="s">
        <v>25</v>
      </c>
      <c r="AL14" s="516"/>
      <c r="AM14" s="516"/>
      <c r="AN14" s="516"/>
      <c r="AO14" s="516"/>
      <c r="AP14" s="516"/>
      <c r="AQ14" s="516"/>
      <c r="AR14" s="516"/>
      <c r="AS14" s="778" t="str">
        <f>Identification!X24</f>
        <v xml:space="preserve"> </v>
      </c>
      <c r="AT14" s="778"/>
      <c r="AU14" s="778"/>
      <c r="AV14" s="778"/>
      <c r="AW14" s="778"/>
      <c r="AX14" s="778"/>
      <c r="AY14" s="779"/>
      <c r="AZ14" s="144"/>
      <c r="BA14" s="144"/>
      <c r="BB14" s="90"/>
    </row>
    <row r="15" spans="1:54" s="16" customFormat="1" ht="0.75" customHeight="1" x14ac:dyDescent="0.3">
      <c r="A15" s="305"/>
      <c r="B15" s="300"/>
      <c r="C15" s="300"/>
      <c r="D15" s="300"/>
      <c r="E15" s="264"/>
      <c r="F15" s="300"/>
      <c r="G15" s="300"/>
      <c r="H15" s="300"/>
      <c r="I15" s="300"/>
      <c r="J15" s="300"/>
      <c r="K15" s="300"/>
      <c r="L15" s="300"/>
      <c r="M15" s="300"/>
      <c r="N15" s="300"/>
      <c r="O15" s="300"/>
      <c r="P15" s="300"/>
      <c r="Q15" s="300"/>
      <c r="R15" s="300"/>
      <c r="S15" s="300"/>
      <c r="T15" s="300"/>
      <c r="U15" s="301"/>
      <c r="V15" s="301"/>
      <c r="W15" s="301"/>
      <c r="X15" s="301"/>
      <c r="Y15" s="301"/>
      <c r="Z15" s="301"/>
      <c r="AA15" s="302"/>
      <c r="AB15" s="300"/>
      <c r="AC15" s="300"/>
      <c r="AD15" s="300"/>
      <c r="AE15" s="302"/>
      <c r="AF15" s="302"/>
      <c r="AG15" s="302"/>
      <c r="AH15" s="302"/>
      <c r="AI15" s="302"/>
      <c r="AJ15" s="302"/>
      <c r="AK15" s="302"/>
      <c r="AL15" s="302"/>
      <c r="AM15" s="302"/>
      <c r="AN15" s="302"/>
      <c r="AO15" s="302"/>
      <c r="AP15" s="302"/>
      <c r="AQ15" s="302"/>
      <c r="AR15" s="302"/>
      <c r="AS15" s="302"/>
      <c r="AT15" s="302"/>
      <c r="AU15" s="302"/>
      <c r="AV15" s="302"/>
      <c r="AW15" s="302"/>
      <c r="AX15" s="302"/>
      <c r="AY15" s="303"/>
      <c r="AZ15" s="144"/>
      <c r="BA15" s="144"/>
      <c r="BB15" s="90"/>
    </row>
    <row r="16" spans="1:54" s="29" customFormat="1" ht="12" customHeight="1" thickBot="1" x14ac:dyDescent="0.35">
      <c r="A16" s="271" t="s">
        <v>12</v>
      </c>
      <c r="B16" s="2"/>
      <c r="C16" s="2"/>
      <c r="D16" s="2"/>
      <c r="E16" s="304"/>
      <c r="F16" s="2"/>
      <c r="G16" s="2"/>
      <c r="H16" s="2"/>
      <c r="I16" s="2"/>
      <c r="J16" s="2"/>
      <c r="K16" s="2"/>
      <c r="L16" s="780" t="str">
        <f>Identification!K14</f>
        <v xml:space="preserve"> </v>
      </c>
      <c r="M16" s="780"/>
      <c r="N16" s="780"/>
      <c r="O16" s="780"/>
      <c r="P16" s="780"/>
      <c r="Q16" s="780"/>
      <c r="R16" s="2"/>
      <c r="T16" s="2"/>
      <c r="U16" s="6"/>
      <c r="V16" s="6"/>
      <c r="W16" s="306" t="str">
        <f>Identification!B12</f>
        <v>Convention collective de la branche du secteur des particuliers employeurs et de l'emploi à domicile (n°3239)</v>
      </c>
      <c r="X16" s="6"/>
      <c r="Y16" s="6"/>
      <c r="Z16" s="6"/>
      <c r="AA16" s="124"/>
      <c r="AB16" s="2"/>
      <c r="AC16" s="2"/>
      <c r="AD16" s="2"/>
      <c r="AE16" s="124"/>
      <c r="AF16" s="124"/>
      <c r="AG16" s="124"/>
      <c r="AH16" s="124"/>
      <c r="AI16" s="124"/>
      <c r="AJ16" s="124"/>
      <c r="AK16" s="124"/>
      <c r="AL16" s="124"/>
      <c r="AM16" s="124"/>
      <c r="AN16" s="124"/>
      <c r="AO16" s="124"/>
      <c r="AP16" s="124"/>
      <c r="AQ16" s="124"/>
      <c r="AR16" s="124"/>
      <c r="AS16" s="124"/>
      <c r="AT16" s="124"/>
      <c r="AU16" s="124"/>
      <c r="AV16" s="124"/>
      <c r="AW16" s="124"/>
      <c r="AX16" s="124"/>
      <c r="AY16" s="294"/>
      <c r="AZ16" s="144"/>
      <c r="BA16" s="144"/>
      <c r="BB16" s="90"/>
    </row>
    <row r="17" spans="1:54" ht="2.25" customHeight="1" thickBot="1" x14ac:dyDescent="0.35">
      <c r="A17" s="307"/>
      <c r="B17" s="304"/>
      <c r="C17" s="304"/>
      <c r="D17" s="304"/>
      <c r="E17" s="304"/>
      <c r="F17" s="304"/>
      <c r="G17" s="304"/>
      <c r="H17" s="304"/>
      <c r="I17" s="304"/>
      <c r="J17" s="304"/>
      <c r="K17" s="304"/>
      <c r="L17" s="780"/>
      <c r="M17" s="780"/>
      <c r="N17" s="780"/>
      <c r="O17" s="780"/>
      <c r="P17" s="780"/>
      <c r="Q17" s="780"/>
      <c r="R17" s="2"/>
      <c r="S17" s="2"/>
      <c r="T17" s="2"/>
      <c r="U17" s="2"/>
      <c r="V17" s="2"/>
      <c r="W17" s="2"/>
      <c r="X17" s="2"/>
      <c r="Y17" s="2"/>
      <c r="Z17" s="2"/>
      <c r="AA17" s="2"/>
      <c r="AB17" s="2"/>
      <c r="AC17" s="2"/>
      <c r="AD17" s="2"/>
      <c r="AE17" s="2"/>
      <c r="AF17" s="2"/>
      <c r="AG17" s="2"/>
      <c r="AY17" s="308"/>
    </row>
    <row r="18" spans="1:54" s="29" customFormat="1" ht="12" customHeight="1" x14ac:dyDescent="0.3">
      <c r="A18" s="781" t="s">
        <v>26</v>
      </c>
      <c r="B18" s="782"/>
      <c r="C18" s="782"/>
      <c r="D18" s="782"/>
      <c r="E18" s="782"/>
      <c r="F18" s="782"/>
      <c r="G18" s="782"/>
      <c r="H18" s="782"/>
      <c r="I18" s="782"/>
      <c r="J18" s="782"/>
      <c r="K18" s="782"/>
      <c r="L18" s="782"/>
      <c r="M18" s="782"/>
      <c r="N18" s="782"/>
      <c r="O18" s="782"/>
      <c r="P18" s="782"/>
      <c r="Q18" s="782"/>
      <c r="R18" s="782"/>
      <c r="S18" s="782"/>
      <c r="T18" s="782"/>
      <c r="U18" s="782"/>
      <c r="V18" s="782"/>
      <c r="W18" s="782"/>
      <c r="X18" s="782"/>
      <c r="Y18" s="782"/>
      <c r="Z18" s="782"/>
      <c r="AA18" s="782"/>
      <c r="AB18" s="782"/>
      <c r="AC18" s="782"/>
      <c r="AD18" s="782"/>
      <c r="AE18" s="782"/>
      <c r="AF18" s="782"/>
      <c r="AG18" s="782"/>
      <c r="AH18" s="782"/>
      <c r="AI18" s="782"/>
      <c r="AJ18" s="782"/>
      <c r="AK18" s="782"/>
      <c r="AL18" s="782"/>
      <c r="AM18" s="782"/>
      <c r="AN18" s="782"/>
      <c r="AO18" s="782"/>
      <c r="AP18" s="782"/>
      <c r="AQ18" s="782"/>
      <c r="AR18" s="782"/>
      <c r="AS18" s="782"/>
      <c r="AT18" s="782"/>
      <c r="AU18" s="782"/>
      <c r="AV18" s="782"/>
      <c r="AW18" s="782"/>
      <c r="AX18" s="782"/>
      <c r="AY18" s="783"/>
      <c r="AZ18" s="141"/>
      <c r="BA18" s="141"/>
      <c r="BB18" s="90"/>
    </row>
    <row r="19" spans="1:54" ht="2.25" customHeight="1" x14ac:dyDescent="0.3">
      <c r="A19" s="309"/>
      <c r="B19" s="73"/>
      <c r="C19" s="73"/>
      <c r="D19" s="73"/>
      <c r="E19" s="73"/>
      <c r="F19" s="73"/>
      <c r="G19" s="73"/>
      <c r="H19" s="73"/>
      <c r="I19" s="73"/>
      <c r="J19" s="73"/>
      <c r="K19" s="73"/>
      <c r="L19" s="73"/>
      <c r="M19" s="73"/>
      <c r="N19" s="73"/>
      <c r="O19" s="73"/>
      <c r="P19" s="73"/>
      <c r="Q19" s="73"/>
      <c r="R19" s="73"/>
      <c r="S19" s="73"/>
      <c r="T19" s="73"/>
      <c r="U19" s="73"/>
      <c r="V19" s="73"/>
      <c r="W19" s="73"/>
      <c r="X19" s="73"/>
      <c r="Y19" s="73"/>
      <c r="Z19" s="73"/>
      <c r="AA19" s="73"/>
      <c r="AB19" s="73"/>
      <c r="AC19" s="73"/>
      <c r="AD19" s="73"/>
      <c r="AE19" s="73"/>
      <c r="AF19" s="73"/>
      <c r="AG19" s="73"/>
      <c r="AH19" s="73"/>
      <c r="AI19" s="73"/>
      <c r="AJ19" s="73"/>
      <c r="AK19" s="73"/>
      <c r="AL19" s="73"/>
      <c r="AM19" s="73"/>
      <c r="AN19" s="73"/>
      <c r="AO19" s="73"/>
      <c r="AP19" s="73"/>
      <c r="AQ19" s="73"/>
      <c r="AR19" s="73"/>
      <c r="AS19" s="73"/>
      <c r="AT19" s="73"/>
      <c r="AU19" s="73"/>
      <c r="AV19" s="73"/>
      <c r="AW19" s="73"/>
      <c r="AX19" s="73"/>
      <c r="AY19" s="310"/>
    </row>
    <row r="20" spans="1:54" s="29" customFormat="1" ht="12" customHeight="1" x14ac:dyDescent="0.3">
      <c r="A20" s="281" t="s">
        <v>27</v>
      </c>
      <c r="I20" s="311"/>
      <c r="J20" s="311"/>
      <c r="L20" s="797"/>
      <c r="M20" s="797"/>
      <c r="N20" s="797"/>
      <c r="Q20" s="29" t="s">
        <v>28</v>
      </c>
      <c r="W20" s="784"/>
      <c r="X20" s="784"/>
      <c r="Y20" s="784"/>
      <c r="AA20" s="29" t="s">
        <v>100</v>
      </c>
      <c r="AD20" s="276"/>
      <c r="AE20" s="276"/>
      <c r="AF20" s="276"/>
      <c r="AG20" s="311"/>
      <c r="AJ20" s="785">
        <f>IF(W20&gt;45,45*$L$20/12,W20*$L$20/12)</f>
        <v>0</v>
      </c>
      <c r="AK20" s="785"/>
      <c r="AL20" s="785"/>
      <c r="AM20" s="785"/>
      <c r="AN20" s="785"/>
      <c r="AO20" s="785"/>
      <c r="AP20" s="785"/>
      <c r="AQ20" s="785"/>
      <c r="AY20" s="312"/>
      <c r="AZ20" s="142"/>
      <c r="BA20" s="142"/>
      <c r="BB20" s="90"/>
    </row>
    <row r="21" spans="1:54" ht="2.25" customHeight="1" x14ac:dyDescent="0.3">
      <c r="A21" s="228"/>
      <c r="AY21" s="308"/>
    </row>
    <row r="22" spans="1:54" s="29" customFormat="1" ht="12" customHeight="1" x14ac:dyDescent="0.3">
      <c r="A22" s="281" t="s">
        <v>29</v>
      </c>
      <c r="L22" s="784"/>
      <c r="M22" s="784"/>
      <c r="N22" s="784"/>
      <c r="O22" s="784"/>
      <c r="P22" s="29" t="s">
        <v>30</v>
      </c>
      <c r="X22" s="843">
        <f>IF(W20&gt;45,W20*L20/12-AJ20,0)</f>
        <v>0</v>
      </c>
      <c r="Y22" s="843"/>
      <c r="Z22" s="843"/>
      <c r="AK22" s="311"/>
      <c r="AL22" s="311"/>
      <c r="AQ22" s="313" t="s">
        <v>209</v>
      </c>
      <c r="AR22" s="822"/>
      <c r="AS22" s="822"/>
      <c r="AV22" s="313" t="s">
        <v>31</v>
      </c>
      <c r="AW22" s="823">
        <v>0</v>
      </c>
      <c r="AX22" s="823"/>
      <c r="AY22" s="314"/>
      <c r="AZ22" s="142"/>
      <c r="BA22" s="142"/>
      <c r="BB22" s="90"/>
    </row>
    <row r="23" spans="1:54" ht="5.0999999999999996" customHeight="1" thickBot="1" x14ac:dyDescent="0.35">
      <c r="A23" s="315"/>
      <c r="B23" s="10"/>
      <c r="C23" s="10"/>
      <c r="D23" s="10"/>
      <c r="E23" s="10"/>
      <c r="F23" s="10"/>
      <c r="G23" s="10"/>
      <c r="H23" s="10"/>
      <c r="I23" s="10"/>
      <c r="J23" s="10"/>
      <c r="K23" s="10"/>
      <c r="L23" s="10"/>
      <c r="M23" s="10"/>
      <c r="N23" s="11"/>
      <c r="O23" s="11"/>
      <c r="P23" s="11"/>
      <c r="Q23" s="10"/>
      <c r="R23" s="10"/>
      <c r="S23" s="10"/>
      <c r="T23" s="10"/>
      <c r="U23" s="10"/>
      <c r="V23" s="10"/>
      <c r="W23" s="10"/>
      <c r="X23" s="10"/>
      <c r="Y23" s="10"/>
      <c r="Z23" s="10"/>
      <c r="AA23" s="10"/>
      <c r="AB23" s="10"/>
      <c r="AC23" s="12"/>
      <c r="AD23" s="12"/>
      <c r="AE23" s="12"/>
      <c r="AF23" s="12"/>
      <c r="AG23" s="12"/>
      <c r="AH23" s="12"/>
      <c r="AI23" s="12"/>
      <c r="AJ23" s="10"/>
      <c r="AK23" s="10"/>
      <c r="AL23" s="10"/>
      <c r="AM23" s="10"/>
      <c r="AN23" s="10"/>
      <c r="AO23" s="10"/>
      <c r="AP23" s="10"/>
      <c r="AQ23" s="10"/>
      <c r="AR23" s="10"/>
      <c r="AS23" s="10"/>
      <c r="AT23" s="10"/>
      <c r="AU23" s="10"/>
      <c r="AV23" s="10"/>
      <c r="AW23" s="10"/>
      <c r="AX23" s="10"/>
      <c r="AY23" s="316"/>
    </row>
    <row r="24" spans="1:54" ht="9.9" hidden="1" customHeight="1" thickBot="1" x14ac:dyDescent="0.35">
      <c r="A24" s="317"/>
      <c r="B24" s="318"/>
      <c r="C24" s="318"/>
      <c r="D24" s="318"/>
      <c r="E24" s="318"/>
      <c r="F24" s="318"/>
      <c r="G24" s="318"/>
      <c r="H24" s="318"/>
      <c r="I24" s="318"/>
      <c r="J24" s="318"/>
      <c r="K24" s="318"/>
      <c r="L24" s="318"/>
      <c r="M24" s="318"/>
      <c r="N24" s="318"/>
      <c r="O24" s="318"/>
      <c r="P24" s="318"/>
      <c r="Q24" s="13"/>
      <c r="R24" s="13"/>
      <c r="S24" s="13"/>
      <c r="T24" s="13"/>
      <c r="U24" s="13"/>
      <c r="V24" s="13"/>
      <c r="W24" s="13"/>
      <c r="X24" s="13"/>
      <c r="Y24" s="13"/>
      <c r="Z24" s="13"/>
      <c r="AA24" s="13"/>
      <c r="AB24" s="13"/>
      <c r="AC24" s="13"/>
      <c r="AD24" s="13"/>
      <c r="AE24" s="13"/>
      <c r="AG24" s="13"/>
      <c r="AH24" s="13"/>
      <c r="AI24" s="13"/>
      <c r="AJ24" s="13"/>
      <c r="AK24" s="13"/>
      <c r="AL24" s="13"/>
      <c r="AM24" s="13"/>
      <c r="AN24" s="13"/>
      <c r="AO24" s="14"/>
      <c r="AP24" s="14"/>
      <c r="AQ24" s="14"/>
      <c r="AR24" s="14"/>
      <c r="AS24" s="14"/>
      <c r="AT24" s="14"/>
      <c r="AU24" s="14"/>
      <c r="AV24" s="14"/>
      <c r="AW24" s="14"/>
      <c r="AX24" s="14"/>
      <c r="AY24" s="175"/>
    </row>
    <row r="25" spans="1:54" s="13" customFormat="1" ht="12" customHeight="1" thickTop="1" x14ac:dyDescent="0.3">
      <c r="A25" s="844" t="s">
        <v>232</v>
      </c>
      <c r="B25" s="845"/>
      <c r="C25" s="845"/>
      <c r="D25" s="845"/>
      <c r="E25" s="845"/>
      <c r="F25" s="845"/>
      <c r="G25" s="845"/>
      <c r="H25" s="845"/>
      <c r="I25" s="845"/>
      <c r="J25" s="845"/>
      <c r="K25" s="845"/>
      <c r="L25" s="845"/>
      <c r="M25" s="845"/>
      <c r="N25" s="845"/>
      <c r="O25" s="845"/>
      <c r="P25" s="845"/>
      <c r="Q25" s="801" t="s">
        <v>32</v>
      </c>
      <c r="R25" s="801"/>
      <c r="S25" s="801"/>
      <c r="T25" s="801"/>
      <c r="U25" s="801" t="s">
        <v>33</v>
      </c>
      <c r="V25" s="801"/>
      <c r="W25" s="801"/>
      <c r="X25" s="801"/>
      <c r="Y25" s="801" t="s">
        <v>34</v>
      </c>
      <c r="Z25" s="801"/>
      <c r="AA25" s="801"/>
      <c r="AB25" s="801"/>
      <c r="AC25" s="802" t="s">
        <v>35</v>
      </c>
      <c r="AD25" s="802"/>
      <c r="AE25" s="802"/>
      <c r="AF25" s="802"/>
      <c r="AG25" s="816" t="s">
        <v>105</v>
      </c>
      <c r="AH25" s="816"/>
      <c r="AI25" s="816"/>
      <c r="AJ25" s="807" t="s">
        <v>36</v>
      </c>
      <c r="AK25" s="808"/>
      <c r="AL25" s="808"/>
      <c r="AM25" s="808"/>
      <c r="AN25" s="808"/>
      <c r="AO25" s="809"/>
      <c r="AP25" s="803" t="s">
        <v>37</v>
      </c>
      <c r="AQ25" s="804"/>
      <c r="AR25" s="804"/>
      <c r="AS25" s="805" t="s">
        <v>38</v>
      </c>
      <c r="AT25" s="805"/>
      <c r="AU25" s="805"/>
      <c r="AV25" s="806" t="s">
        <v>39</v>
      </c>
      <c r="AW25" s="674" t="s">
        <v>103</v>
      </c>
      <c r="AX25" s="675"/>
      <c r="AY25" s="676"/>
      <c r="AZ25" s="163"/>
      <c r="BA25" s="163"/>
      <c r="BB25" s="14"/>
    </row>
    <row r="26" spans="1:54" s="13" customFormat="1" ht="2.25" customHeight="1" x14ac:dyDescent="0.3">
      <c r="A26" s="844"/>
      <c r="B26" s="845"/>
      <c r="C26" s="845"/>
      <c r="D26" s="845"/>
      <c r="E26" s="845"/>
      <c r="F26" s="845"/>
      <c r="G26" s="845"/>
      <c r="H26" s="845"/>
      <c r="I26" s="845"/>
      <c r="J26" s="845"/>
      <c r="K26" s="845"/>
      <c r="L26" s="845"/>
      <c r="M26" s="845"/>
      <c r="N26" s="845"/>
      <c r="O26" s="845"/>
      <c r="P26" s="845"/>
      <c r="Q26" s="801"/>
      <c r="R26" s="801"/>
      <c r="S26" s="801"/>
      <c r="T26" s="801"/>
      <c r="U26" s="801"/>
      <c r="V26" s="801"/>
      <c r="W26" s="801"/>
      <c r="X26" s="801"/>
      <c r="Y26" s="801"/>
      <c r="Z26" s="801"/>
      <c r="AA26" s="801"/>
      <c r="AB26" s="801"/>
      <c r="AC26" s="802"/>
      <c r="AD26" s="802"/>
      <c r="AE26" s="802"/>
      <c r="AF26" s="802"/>
      <c r="AG26" s="319"/>
      <c r="AH26" s="319"/>
      <c r="AI26" s="319"/>
      <c r="AJ26" s="810"/>
      <c r="AK26" s="811"/>
      <c r="AL26" s="811"/>
      <c r="AM26" s="811"/>
      <c r="AN26" s="811"/>
      <c r="AO26" s="812"/>
      <c r="AP26" s="803"/>
      <c r="AQ26" s="804"/>
      <c r="AR26" s="804"/>
      <c r="AS26" s="805"/>
      <c r="AT26" s="805"/>
      <c r="AU26" s="805"/>
      <c r="AV26" s="806"/>
      <c r="AW26" s="677"/>
      <c r="AX26" s="678"/>
      <c r="AY26" s="679"/>
      <c r="AZ26" s="163"/>
      <c r="BA26" s="163"/>
      <c r="BB26" s="14"/>
    </row>
    <row r="27" spans="1:54" s="13" customFormat="1" ht="12" customHeight="1" x14ac:dyDescent="0.3">
      <c r="A27" s="844"/>
      <c r="B27" s="845"/>
      <c r="C27" s="845"/>
      <c r="D27" s="845"/>
      <c r="E27" s="845"/>
      <c r="F27" s="845"/>
      <c r="G27" s="845"/>
      <c r="H27" s="845"/>
      <c r="I27" s="845"/>
      <c r="J27" s="845"/>
      <c r="K27" s="845"/>
      <c r="L27" s="845"/>
      <c r="M27" s="845"/>
      <c r="N27" s="845"/>
      <c r="O27" s="845"/>
      <c r="P27" s="845"/>
      <c r="Q27" s="801"/>
      <c r="R27" s="801"/>
      <c r="S27" s="801"/>
      <c r="T27" s="801"/>
      <c r="U27" s="801"/>
      <c r="V27" s="801"/>
      <c r="W27" s="801"/>
      <c r="X27" s="801"/>
      <c r="Y27" s="801"/>
      <c r="Z27" s="801"/>
      <c r="AA27" s="801"/>
      <c r="AB27" s="801"/>
      <c r="AC27" s="802"/>
      <c r="AD27" s="802"/>
      <c r="AE27" s="802"/>
      <c r="AF27" s="802"/>
      <c r="AG27" s="240" t="s">
        <v>106</v>
      </c>
      <c r="AH27" s="240" t="s">
        <v>107</v>
      </c>
      <c r="AI27" s="240" t="s">
        <v>108</v>
      </c>
      <c r="AJ27" s="813"/>
      <c r="AK27" s="814"/>
      <c r="AL27" s="814"/>
      <c r="AM27" s="814"/>
      <c r="AN27" s="814"/>
      <c r="AO27" s="815"/>
      <c r="AP27" s="803"/>
      <c r="AQ27" s="804"/>
      <c r="AR27" s="804"/>
      <c r="AS27" s="805"/>
      <c r="AT27" s="805"/>
      <c r="AU27" s="805"/>
      <c r="AV27" s="806"/>
      <c r="AW27" s="677"/>
      <c r="AX27" s="678"/>
      <c r="AY27" s="679"/>
      <c r="AZ27" s="163" t="s">
        <v>94</v>
      </c>
      <c r="BA27" s="14" t="s">
        <v>40</v>
      </c>
      <c r="BB27" s="14" t="s">
        <v>41</v>
      </c>
    </row>
    <row r="28" spans="1:54" ht="14.1" customHeight="1" x14ac:dyDescent="0.3">
      <c r="A28" s="145" t="s">
        <v>95</v>
      </c>
      <c r="B28" s="5"/>
      <c r="C28" s="5"/>
      <c r="D28" s="5"/>
      <c r="E28" s="5"/>
      <c r="F28" s="5"/>
      <c r="G28" s="5"/>
      <c r="H28" s="5"/>
      <c r="I28" s="5"/>
      <c r="J28" s="5"/>
      <c r="K28" s="5"/>
      <c r="L28" s="5"/>
      <c r="M28" s="5"/>
      <c r="N28" s="5"/>
      <c r="O28" s="5"/>
      <c r="P28" s="5"/>
      <c r="Q28" s="623">
        <f>AJ20</f>
        <v>0</v>
      </c>
      <c r="R28" s="623"/>
      <c r="S28" s="623"/>
      <c r="T28" s="623"/>
      <c r="U28" s="624"/>
      <c r="V28" s="624"/>
      <c r="W28" s="624"/>
      <c r="X28" s="624"/>
      <c r="Y28" s="617">
        <f>Q28*U28</f>
        <v>0</v>
      </c>
      <c r="Z28" s="617"/>
      <c r="AA28" s="617"/>
      <c r="AB28" s="617"/>
      <c r="AF28" s="320"/>
      <c r="AG28" s="321"/>
      <c r="AH28" s="321"/>
      <c r="AI28" s="321"/>
      <c r="AJ28" s="322"/>
      <c r="AK28" s="322"/>
      <c r="AL28" s="322"/>
      <c r="AM28" s="322"/>
      <c r="AN28" s="322"/>
      <c r="AO28" s="323"/>
      <c r="AP28" s="14"/>
      <c r="AQ28" s="14"/>
      <c r="AR28" s="15"/>
      <c r="AS28" s="32"/>
      <c r="AT28" s="14"/>
      <c r="AU28" s="15"/>
      <c r="AV28" s="14"/>
      <c r="AW28" s="680"/>
      <c r="AX28" s="681"/>
      <c r="AY28" s="682"/>
    </row>
    <row r="29" spans="1:54" ht="14.1" customHeight="1" x14ac:dyDescent="0.3">
      <c r="A29" s="228" t="s">
        <v>96</v>
      </c>
      <c r="Q29" s="623">
        <f>X22</f>
        <v>0</v>
      </c>
      <c r="R29" s="623"/>
      <c r="S29" s="623"/>
      <c r="T29" s="623"/>
      <c r="U29" s="611">
        <f>U28</f>
        <v>0</v>
      </c>
      <c r="V29" s="611"/>
      <c r="W29" s="611"/>
      <c r="X29" s="611"/>
      <c r="Y29" s="617">
        <f>Q29*U29</f>
        <v>0</v>
      </c>
      <c r="Z29" s="617"/>
      <c r="AA29" s="617"/>
      <c r="AB29" s="617"/>
      <c r="AC29" s="324"/>
      <c r="AD29" s="324"/>
      <c r="AE29" s="221"/>
      <c r="AF29" s="183"/>
      <c r="AG29" s="94"/>
      <c r="AH29" s="51"/>
      <c r="AI29" s="51"/>
      <c r="AJ29" s="661">
        <f>L4</f>
        <v>46023</v>
      </c>
      <c r="AK29" s="661"/>
      <c r="AL29" s="661"/>
      <c r="AM29" s="661"/>
      <c r="AN29" s="661"/>
      <c r="AO29" s="662"/>
      <c r="AP29" s="663"/>
      <c r="AQ29" s="663"/>
      <c r="AR29" s="663"/>
      <c r="AS29" s="663"/>
      <c r="AT29" s="663"/>
      <c r="AU29" s="663"/>
      <c r="AV29" s="42"/>
      <c r="AW29" s="819"/>
      <c r="AX29" s="820"/>
      <c r="AY29" s="821"/>
      <c r="AZ29" s="142">
        <f>IF(ISTEXT(AP29),0,AP29)</f>
        <v>0</v>
      </c>
      <c r="BA29" s="142">
        <f t="shared" ref="BA29:BA59" si="0">IF(AZ29&gt;=8,1,0)</f>
        <v>0</v>
      </c>
      <c r="BB29" s="90">
        <f t="shared" ref="BB29:BB60" si="1">IF(AZ29&gt;=8,0,AZ29)</f>
        <v>0</v>
      </c>
    </row>
    <row r="30" spans="1:54" ht="14.1" customHeight="1" x14ac:dyDescent="0.3">
      <c r="A30" s="841" t="s">
        <v>97</v>
      </c>
      <c r="B30" s="842"/>
      <c r="C30" s="842"/>
      <c r="D30" s="842"/>
      <c r="E30" s="842"/>
      <c r="F30" s="842"/>
      <c r="G30" s="842"/>
      <c r="H30" s="842"/>
      <c r="I30" s="842"/>
      <c r="J30" s="842"/>
      <c r="K30" s="842"/>
      <c r="L30" s="842"/>
      <c r="M30" s="842"/>
      <c r="N30" s="770">
        <v>0</v>
      </c>
      <c r="O30" s="770"/>
      <c r="P30" s="770"/>
      <c r="Q30" s="665"/>
      <c r="R30" s="665"/>
      <c r="S30" s="665"/>
      <c r="T30" s="665"/>
      <c r="U30" s="611">
        <f>U29*N30</f>
        <v>0</v>
      </c>
      <c r="V30" s="611"/>
      <c r="W30" s="611"/>
      <c r="X30" s="611"/>
      <c r="Y30" s="617">
        <f t="shared" ref="Y30:Y35" si="2">Q30*ROUND(U30,2)</f>
        <v>0</v>
      </c>
      <c r="Z30" s="617"/>
      <c r="AA30" s="617"/>
      <c r="AB30" s="617"/>
      <c r="AC30" s="324"/>
      <c r="AD30" s="324"/>
      <c r="AE30" s="221"/>
      <c r="AF30" s="183"/>
      <c r="AG30" s="94"/>
      <c r="AH30" s="51"/>
      <c r="AI30" s="51"/>
      <c r="AJ30" s="661">
        <f t="shared" ref="AJ30:AJ56" si="3">AJ29+1</f>
        <v>46024</v>
      </c>
      <c r="AK30" s="661"/>
      <c r="AL30" s="661"/>
      <c r="AM30" s="661"/>
      <c r="AN30" s="661"/>
      <c r="AO30" s="662"/>
      <c r="AP30" s="663"/>
      <c r="AQ30" s="663"/>
      <c r="AR30" s="663"/>
      <c r="AS30" s="663"/>
      <c r="AT30" s="663"/>
      <c r="AU30" s="663"/>
      <c r="AV30" s="42"/>
      <c r="AW30" s="657"/>
      <c r="AX30" s="658"/>
      <c r="AY30" s="659"/>
      <c r="AZ30" s="142">
        <f t="shared" ref="AZ30:AZ59" si="4">IF(ISTEXT(AP30),0,AP30)</f>
        <v>0</v>
      </c>
      <c r="BA30" s="142">
        <f t="shared" si="0"/>
        <v>0</v>
      </c>
      <c r="BB30" s="90">
        <f t="shared" si="1"/>
        <v>0</v>
      </c>
    </row>
    <row r="31" spans="1:54" ht="14.1" customHeight="1" x14ac:dyDescent="0.3">
      <c r="A31" s="831"/>
      <c r="B31" s="832"/>
      <c r="C31" s="832"/>
      <c r="D31" s="832"/>
      <c r="E31" s="832"/>
      <c r="F31" s="832"/>
      <c r="G31" s="832"/>
      <c r="H31" s="832"/>
      <c r="I31" s="832"/>
      <c r="J31" s="832"/>
      <c r="K31" s="832"/>
      <c r="L31" s="832"/>
      <c r="M31" s="832"/>
      <c r="N31" s="832"/>
      <c r="O31" s="832"/>
      <c r="P31" s="832"/>
      <c r="Q31" s="833"/>
      <c r="R31" s="833"/>
      <c r="S31" s="833"/>
      <c r="T31" s="833"/>
      <c r="U31" s="624"/>
      <c r="V31" s="624"/>
      <c r="W31" s="624"/>
      <c r="X31" s="624"/>
      <c r="Y31" s="617">
        <f t="shared" si="2"/>
        <v>0</v>
      </c>
      <c r="Z31" s="617"/>
      <c r="AA31" s="617"/>
      <c r="AB31" s="617"/>
      <c r="AC31" s="324"/>
      <c r="AD31" s="324"/>
      <c r="AE31" s="221"/>
      <c r="AF31" s="183"/>
      <c r="AG31" s="94"/>
      <c r="AH31" s="51"/>
      <c r="AI31" s="51"/>
      <c r="AJ31" s="661">
        <f t="shared" si="3"/>
        <v>46025</v>
      </c>
      <c r="AK31" s="661"/>
      <c r="AL31" s="661"/>
      <c r="AM31" s="661"/>
      <c r="AN31" s="661"/>
      <c r="AO31" s="662"/>
      <c r="AP31" s="663"/>
      <c r="AQ31" s="663"/>
      <c r="AR31" s="663"/>
      <c r="AS31" s="663"/>
      <c r="AT31" s="663"/>
      <c r="AU31" s="663"/>
      <c r="AV31" s="42"/>
      <c r="AW31" s="657"/>
      <c r="AX31" s="658"/>
      <c r="AY31" s="659"/>
      <c r="AZ31" s="142">
        <f t="shared" si="4"/>
        <v>0</v>
      </c>
      <c r="BA31" s="142">
        <f t="shared" si="0"/>
        <v>0</v>
      </c>
      <c r="BB31" s="90">
        <f t="shared" si="1"/>
        <v>0</v>
      </c>
    </row>
    <row r="32" spans="1:54" ht="14.1" customHeight="1" x14ac:dyDescent="0.3">
      <c r="A32" s="228" t="s">
        <v>42</v>
      </c>
      <c r="N32" s="770">
        <v>0</v>
      </c>
      <c r="O32" s="770"/>
      <c r="P32" s="770"/>
      <c r="Q32" s="625">
        <f>AW62</f>
        <v>0</v>
      </c>
      <c r="R32" s="625"/>
      <c r="S32" s="625"/>
      <c r="T32" s="625"/>
      <c r="U32" s="611">
        <f>U29+(U29*N32)</f>
        <v>0</v>
      </c>
      <c r="V32" s="611"/>
      <c r="W32" s="611"/>
      <c r="X32" s="611"/>
      <c r="Y32" s="617">
        <f t="shared" si="2"/>
        <v>0</v>
      </c>
      <c r="Z32" s="617"/>
      <c r="AA32" s="617"/>
      <c r="AB32" s="617"/>
      <c r="AC32" s="324"/>
      <c r="AD32" s="324"/>
      <c r="AE32" s="221"/>
      <c r="AF32" s="183"/>
      <c r="AG32" s="94"/>
      <c r="AH32" s="51"/>
      <c r="AI32" s="51"/>
      <c r="AJ32" s="661">
        <f t="shared" si="3"/>
        <v>46026</v>
      </c>
      <c r="AK32" s="661"/>
      <c r="AL32" s="661"/>
      <c r="AM32" s="661"/>
      <c r="AN32" s="661"/>
      <c r="AO32" s="662"/>
      <c r="AP32" s="663"/>
      <c r="AQ32" s="663"/>
      <c r="AR32" s="663"/>
      <c r="AS32" s="663"/>
      <c r="AT32" s="663"/>
      <c r="AU32" s="663"/>
      <c r="AV32" s="42"/>
      <c r="AW32" s="657"/>
      <c r="AX32" s="658"/>
      <c r="AY32" s="659"/>
      <c r="AZ32" s="142">
        <f t="shared" si="4"/>
        <v>0</v>
      </c>
      <c r="BA32" s="142">
        <f t="shared" si="0"/>
        <v>0</v>
      </c>
      <c r="BB32" s="90">
        <f t="shared" si="1"/>
        <v>0</v>
      </c>
    </row>
    <row r="33" spans="1:54" ht="14.1" customHeight="1" x14ac:dyDescent="0.3">
      <c r="A33" s="325" t="s">
        <v>43</v>
      </c>
      <c r="B33" s="41"/>
      <c r="C33" s="41"/>
      <c r="D33" s="41"/>
      <c r="E33" s="41"/>
      <c r="F33" s="41"/>
      <c r="G33" s="41"/>
      <c r="H33" s="41"/>
      <c r="I33" s="41"/>
      <c r="J33" s="41"/>
      <c r="K33" s="41"/>
      <c r="L33" s="41"/>
      <c r="M33" s="41"/>
      <c r="N33" s="770">
        <v>0</v>
      </c>
      <c r="O33" s="770"/>
      <c r="P33" s="770"/>
      <c r="Q33" s="623">
        <f>AS62</f>
        <v>0</v>
      </c>
      <c r="R33" s="623"/>
      <c r="S33" s="623"/>
      <c r="T33" s="623"/>
      <c r="U33" s="664">
        <f>U29+(U29*N33)</f>
        <v>0</v>
      </c>
      <c r="V33" s="664"/>
      <c r="W33" s="664"/>
      <c r="X33" s="664"/>
      <c r="Y33" s="617">
        <f t="shared" si="2"/>
        <v>0</v>
      </c>
      <c r="Z33" s="617"/>
      <c r="AA33" s="617"/>
      <c r="AB33" s="617"/>
      <c r="AC33" s="622"/>
      <c r="AD33" s="622"/>
      <c r="AE33" s="622"/>
      <c r="AF33" s="622"/>
      <c r="AG33" s="94"/>
      <c r="AH33" s="51"/>
      <c r="AI33" s="51"/>
      <c r="AJ33" s="661">
        <f t="shared" si="3"/>
        <v>46027</v>
      </c>
      <c r="AK33" s="661"/>
      <c r="AL33" s="661"/>
      <c r="AM33" s="661"/>
      <c r="AN33" s="661"/>
      <c r="AO33" s="662"/>
      <c r="AP33" s="663"/>
      <c r="AQ33" s="663"/>
      <c r="AR33" s="663"/>
      <c r="AS33" s="663"/>
      <c r="AT33" s="663"/>
      <c r="AU33" s="663"/>
      <c r="AV33" s="42"/>
      <c r="AW33" s="657"/>
      <c r="AX33" s="658"/>
      <c r="AY33" s="659"/>
      <c r="AZ33" s="142">
        <f t="shared" si="4"/>
        <v>0</v>
      </c>
      <c r="BA33" s="142">
        <f t="shared" si="0"/>
        <v>0</v>
      </c>
      <c r="BB33" s="90">
        <f t="shared" si="1"/>
        <v>0</v>
      </c>
    </row>
    <row r="34" spans="1:54" ht="14.1" customHeight="1" x14ac:dyDescent="0.3">
      <c r="A34" s="326" t="s">
        <v>44</v>
      </c>
      <c r="B34" s="327"/>
      <c r="C34" s="328"/>
      <c r="D34" s="328"/>
      <c r="E34" s="328"/>
      <c r="F34" s="328"/>
      <c r="G34" s="328"/>
      <c r="H34" s="328"/>
      <c r="I34" s="328"/>
      <c r="J34" s="328"/>
      <c r="K34" s="328"/>
      <c r="L34" s="328"/>
      <c r="M34" s="328"/>
      <c r="N34" s="328"/>
      <c r="O34" s="328"/>
      <c r="P34" s="328"/>
      <c r="Q34" s="768"/>
      <c r="R34" s="768"/>
      <c r="S34" s="768"/>
      <c r="T34" s="768"/>
      <c r="U34" s="769"/>
      <c r="V34" s="769"/>
      <c r="W34" s="769"/>
      <c r="X34" s="769"/>
      <c r="Y34" s="617">
        <f t="shared" si="2"/>
        <v>0</v>
      </c>
      <c r="Z34" s="617"/>
      <c r="AA34" s="617"/>
      <c r="AB34" s="617"/>
      <c r="AC34" s="183"/>
      <c r="AD34" s="183"/>
      <c r="AE34" s="183"/>
      <c r="AF34" s="183"/>
      <c r="AG34" s="94"/>
      <c r="AH34" s="51"/>
      <c r="AI34" s="51"/>
      <c r="AJ34" s="661">
        <f t="shared" si="3"/>
        <v>46028</v>
      </c>
      <c r="AK34" s="661"/>
      <c r="AL34" s="661"/>
      <c r="AM34" s="661"/>
      <c r="AN34" s="661"/>
      <c r="AO34" s="662"/>
      <c r="AP34" s="663"/>
      <c r="AQ34" s="663"/>
      <c r="AR34" s="663"/>
      <c r="AS34" s="663"/>
      <c r="AT34" s="663"/>
      <c r="AU34" s="663"/>
      <c r="AV34" s="42"/>
      <c r="AW34" s="657"/>
      <c r="AX34" s="658"/>
      <c r="AY34" s="659"/>
      <c r="AZ34" s="142">
        <f t="shared" si="4"/>
        <v>0</v>
      </c>
      <c r="BA34" s="142">
        <f t="shared" si="0"/>
        <v>0</v>
      </c>
      <c r="BB34" s="90">
        <f t="shared" si="1"/>
        <v>0</v>
      </c>
    </row>
    <row r="35" spans="1:54" ht="14.1" customHeight="1" x14ac:dyDescent="0.3">
      <c r="A35" s="228" t="s">
        <v>45</v>
      </c>
      <c r="Q35" s="768"/>
      <c r="R35" s="768"/>
      <c r="S35" s="768"/>
      <c r="T35" s="768"/>
      <c r="U35" s="769"/>
      <c r="V35" s="769"/>
      <c r="W35" s="769"/>
      <c r="X35" s="769"/>
      <c r="Y35" s="617">
        <f t="shared" si="2"/>
        <v>0</v>
      </c>
      <c r="Z35" s="617"/>
      <c r="AA35" s="617"/>
      <c r="AB35" s="617"/>
      <c r="AC35" s="183"/>
      <c r="AD35" s="183"/>
      <c r="AE35" s="183"/>
      <c r="AF35" s="183"/>
      <c r="AG35" s="94"/>
      <c r="AH35" s="51"/>
      <c r="AI35" s="51"/>
      <c r="AJ35" s="661">
        <f t="shared" si="3"/>
        <v>46029</v>
      </c>
      <c r="AK35" s="661"/>
      <c r="AL35" s="661"/>
      <c r="AM35" s="661"/>
      <c r="AN35" s="661"/>
      <c r="AO35" s="662"/>
      <c r="AP35" s="663"/>
      <c r="AQ35" s="663"/>
      <c r="AR35" s="663"/>
      <c r="AS35" s="663"/>
      <c r="AT35" s="663"/>
      <c r="AU35" s="663"/>
      <c r="AV35" s="42"/>
      <c r="AW35" s="657"/>
      <c r="AX35" s="658"/>
      <c r="AY35" s="659"/>
      <c r="AZ35" s="142">
        <f t="shared" si="4"/>
        <v>0</v>
      </c>
      <c r="BA35" s="142">
        <f t="shared" si="0"/>
        <v>0</v>
      </c>
      <c r="BB35" s="90">
        <f t="shared" si="1"/>
        <v>0</v>
      </c>
    </row>
    <row r="36" spans="1:54" ht="14.1" customHeight="1" x14ac:dyDescent="0.3">
      <c r="A36" s="228" t="s">
        <v>101</v>
      </c>
      <c r="Q36" s="665"/>
      <c r="R36" s="665"/>
      <c r="S36" s="665"/>
      <c r="T36" s="665"/>
      <c r="U36" s="762"/>
      <c r="V36" s="762"/>
      <c r="W36" s="762"/>
      <c r="X36" s="762"/>
      <c r="Y36" s="767"/>
      <c r="Z36" s="767"/>
      <c r="AA36" s="767"/>
      <c r="AB36" s="767"/>
      <c r="AC36" s="622">
        <f>Q36*U36</f>
        <v>0</v>
      </c>
      <c r="AD36" s="622"/>
      <c r="AE36" s="622"/>
      <c r="AF36" s="622"/>
      <c r="AG36" s="94"/>
      <c r="AH36" s="51"/>
      <c r="AI36" s="51"/>
      <c r="AJ36" s="661">
        <f t="shared" si="3"/>
        <v>46030</v>
      </c>
      <c r="AK36" s="661"/>
      <c r="AL36" s="661"/>
      <c r="AM36" s="661"/>
      <c r="AN36" s="661"/>
      <c r="AO36" s="662"/>
      <c r="AP36" s="663"/>
      <c r="AQ36" s="663"/>
      <c r="AR36" s="663"/>
      <c r="AS36" s="663"/>
      <c r="AT36" s="663"/>
      <c r="AU36" s="663"/>
      <c r="AV36" s="42"/>
      <c r="AW36" s="657"/>
      <c r="AX36" s="658"/>
      <c r="AY36" s="659"/>
      <c r="AZ36" s="142">
        <f t="shared" si="4"/>
        <v>0</v>
      </c>
      <c r="BA36" s="142">
        <f t="shared" si="0"/>
        <v>0</v>
      </c>
      <c r="BB36" s="90">
        <f t="shared" si="1"/>
        <v>0</v>
      </c>
    </row>
    <row r="37" spans="1:54" ht="14.1" customHeight="1" x14ac:dyDescent="0.3">
      <c r="A37" s="228" t="s">
        <v>102</v>
      </c>
      <c r="Q37" s="665"/>
      <c r="R37" s="665"/>
      <c r="S37" s="665"/>
      <c r="T37" s="665"/>
      <c r="U37" s="762"/>
      <c r="V37" s="762"/>
      <c r="W37" s="762"/>
      <c r="X37" s="762"/>
      <c r="Y37" s="763"/>
      <c r="Z37" s="763"/>
      <c r="AA37" s="763"/>
      <c r="AB37" s="763"/>
      <c r="AC37" s="622">
        <f>Q37*U37</f>
        <v>0</v>
      </c>
      <c r="AD37" s="622"/>
      <c r="AE37" s="622"/>
      <c r="AF37" s="622"/>
      <c r="AG37" s="94"/>
      <c r="AH37" s="51"/>
      <c r="AI37" s="51"/>
      <c r="AJ37" s="661">
        <f t="shared" si="3"/>
        <v>46031</v>
      </c>
      <c r="AK37" s="661"/>
      <c r="AL37" s="661"/>
      <c r="AM37" s="661"/>
      <c r="AN37" s="661"/>
      <c r="AO37" s="662"/>
      <c r="AP37" s="663"/>
      <c r="AQ37" s="663"/>
      <c r="AR37" s="663"/>
      <c r="AS37" s="663"/>
      <c r="AT37" s="663"/>
      <c r="AU37" s="663"/>
      <c r="AV37" s="42"/>
      <c r="AW37" s="657"/>
      <c r="AX37" s="658"/>
      <c r="AY37" s="659"/>
      <c r="AZ37" s="142">
        <f t="shared" si="4"/>
        <v>0</v>
      </c>
      <c r="BA37" s="142">
        <f t="shared" si="0"/>
        <v>0</v>
      </c>
      <c r="BB37" s="90">
        <f t="shared" si="1"/>
        <v>0</v>
      </c>
    </row>
    <row r="38" spans="1:54" ht="14.1" customHeight="1" thickBot="1" x14ac:dyDescent="0.35">
      <c r="A38" s="645"/>
      <c r="B38" s="646"/>
      <c r="C38" s="646"/>
      <c r="D38" s="646"/>
      <c r="E38" s="646"/>
      <c r="F38" s="646"/>
      <c r="G38" s="646"/>
      <c r="H38" s="646"/>
      <c r="I38" s="646"/>
      <c r="J38" s="646"/>
      <c r="K38" s="646"/>
      <c r="L38" s="646"/>
      <c r="M38" s="646"/>
      <c r="N38" s="646"/>
      <c r="O38" s="646"/>
      <c r="P38" s="646"/>
      <c r="Q38" s="623"/>
      <c r="R38" s="623"/>
      <c r="S38" s="623"/>
      <c r="T38" s="623"/>
      <c r="U38" s="617"/>
      <c r="V38" s="617"/>
      <c r="W38" s="617"/>
      <c r="X38" s="617"/>
      <c r="Y38" s="761"/>
      <c r="Z38" s="761"/>
      <c r="AA38" s="761"/>
      <c r="AB38" s="761"/>
      <c r="AC38" s="622"/>
      <c r="AD38" s="622"/>
      <c r="AE38" s="622"/>
      <c r="AF38" s="622"/>
      <c r="AG38" s="94"/>
      <c r="AH38" s="51"/>
      <c r="AI38" s="51"/>
      <c r="AJ38" s="661">
        <f t="shared" si="3"/>
        <v>46032</v>
      </c>
      <c r="AK38" s="661"/>
      <c r="AL38" s="661"/>
      <c r="AM38" s="661"/>
      <c r="AN38" s="661"/>
      <c r="AO38" s="662"/>
      <c r="AP38" s="663"/>
      <c r="AQ38" s="663"/>
      <c r="AR38" s="663"/>
      <c r="AS38" s="663"/>
      <c r="AT38" s="663"/>
      <c r="AU38" s="663"/>
      <c r="AV38" s="42"/>
      <c r="AW38" s="657"/>
      <c r="AX38" s="658"/>
      <c r="AY38" s="659"/>
      <c r="AZ38" s="142">
        <f t="shared" si="4"/>
        <v>0</v>
      </c>
      <c r="BA38" s="142">
        <f t="shared" si="0"/>
        <v>0</v>
      </c>
      <c r="BB38" s="90">
        <f t="shared" si="1"/>
        <v>0</v>
      </c>
    </row>
    <row r="39" spans="1:54" ht="14.1" customHeight="1" thickTop="1" x14ac:dyDescent="0.3">
      <c r="A39" s="764" t="s">
        <v>233</v>
      </c>
      <c r="B39" s="765"/>
      <c r="C39" s="765"/>
      <c r="D39" s="765"/>
      <c r="E39" s="765"/>
      <c r="F39" s="765"/>
      <c r="G39" s="765"/>
      <c r="H39" s="765"/>
      <c r="I39" s="765"/>
      <c r="J39" s="765"/>
      <c r="K39" s="765"/>
      <c r="L39" s="765"/>
      <c r="M39" s="765"/>
      <c r="Q39" s="39" t="s">
        <v>46</v>
      </c>
      <c r="R39" s="183"/>
      <c r="S39" s="183"/>
      <c r="T39" s="40"/>
      <c r="U39" s="39" t="s">
        <v>47</v>
      </c>
      <c r="V39" s="183"/>
      <c r="W39" s="183"/>
      <c r="X39" s="40"/>
      <c r="Y39" s="766">
        <f>(Y28+Y29+Y30+Y31+Y32+Y33+Y34+Y35+Y38)-(AC37+AC38+AC36+AC33)</f>
        <v>0</v>
      </c>
      <c r="Z39" s="766"/>
      <c r="AA39" s="766"/>
      <c r="AB39" s="766"/>
      <c r="AC39" s="95"/>
      <c r="AD39" s="324"/>
      <c r="AE39" s="324"/>
      <c r="AF39" s="183"/>
      <c r="AG39" s="94"/>
      <c r="AH39" s="51"/>
      <c r="AI39" s="51"/>
      <c r="AJ39" s="661">
        <f t="shared" si="3"/>
        <v>46033</v>
      </c>
      <c r="AK39" s="661"/>
      <c r="AL39" s="661"/>
      <c r="AM39" s="661"/>
      <c r="AN39" s="661"/>
      <c r="AO39" s="662"/>
      <c r="AP39" s="663"/>
      <c r="AQ39" s="663"/>
      <c r="AR39" s="663"/>
      <c r="AS39" s="663"/>
      <c r="AT39" s="663"/>
      <c r="AU39" s="663"/>
      <c r="AV39" s="42"/>
      <c r="AW39" s="657"/>
      <c r="AX39" s="658"/>
      <c r="AY39" s="659"/>
      <c r="AZ39" s="142">
        <f t="shared" si="4"/>
        <v>0</v>
      </c>
      <c r="BA39" s="142">
        <f t="shared" si="0"/>
        <v>0</v>
      </c>
      <c r="BB39" s="90">
        <f t="shared" si="1"/>
        <v>0</v>
      </c>
    </row>
    <row r="40" spans="1:54" ht="14.1" customHeight="1" x14ac:dyDescent="0.3">
      <c r="A40" s="228"/>
      <c r="B40" s="329"/>
      <c r="Q40" s="752"/>
      <c r="R40" s="753"/>
      <c r="S40" s="753"/>
      <c r="T40" s="754"/>
      <c r="U40" s="755"/>
      <c r="V40" s="755"/>
      <c r="W40" s="755"/>
      <c r="X40" s="755"/>
      <c r="Y40" s="37"/>
      <c r="Z40" s="189"/>
      <c r="AA40" s="190"/>
      <c r="AB40" s="38"/>
      <c r="AC40" s="756"/>
      <c r="AD40" s="756"/>
      <c r="AE40" s="756"/>
      <c r="AF40" s="757"/>
      <c r="AG40" s="52"/>
      <c r="AH40" s="185"/>
      <c r="AI40" s="53"/>
      <c r="AJ40" s="661">
        <f t="shared" si="3"/>
        <v>46034</v>
      </c>
      <c r="AK40" s="661"/>
      <c r="AL40" s="661"/>
      <c r="AM40" s="661"/>
      <c r="AN40" s="661"/>
      <c r="AO40" s="662"/>
      <c r="AP40" s="663"/>
      <c r="AQ40" s="663"/>
      <c r="AR40" s="663"/>
      <c r="AS40" s="663"/>
      <c r="AT40" s="663"/>
      <c r="AU40" s="663"/>
      <c r="AV40" s="42"/>
      <c r="AW40" s="657"/>
      <c r="AX40" s="658"/>
      <c r="AY40" s="659"/>
      <c r="AZ40" s="142">
        <f t="shared" si="4"/>
        <v>0</v>
      </c>
      <c r="BA40" s="142">
        <f t="shared" si="0"/>
        <v>0</v>
      </c>
      <c r="BB40" s="90">
        <f t="shared" si="1"/>
        <v>0</v>
      </c>
    </row>
    <row r="41" spans="1:54" ht="14.1" customHeight="1" x14ac:dyDescent="0.3">
      <c r="A41" s="330" t="str">
        <f>Cotisations!A7</f>
        <v>Santé</v>
      </c>
      <c r="B41" s="329"/>
      <c r="Q41" s="758"/>
      <c r="R41" s="718"/>
      <c r="S41" s="718"/>
      <c r="T41" s="759"/>
      <c r="U41" s="760"/>
      <c r="V41" s="760"/>
      <c r="W41" s="760"/>
      <c r="X41" s="760"/>
      <c r="Y41" s="37"/>
      <c r="Z41" s="189"/>
      <c r="AA41" s="190"/>
      <c r="AB41" s="38"/>
      <c r="AC41" s="756"/>
      <c r="AD41" s="756"/>
      <c r="AE41" s="756"/>
      <c r="AF41" s="757"/>
      <c r="AG41" s="52"/>
      <c r="AH41" s="185"/>
      <c r="AI41" s="53"/>
      <c r="AJ41" s="661">
        <f t="shared" si="3"/>
        <v>46035</v>
      </c>
      <c r="AK41" s="661"/>
      <c r="AL41" s="661"/>
      <c r="AM41" s="661"/>
      <c r="AN41" s="661"/>
      <c r="AO41" s="662"/>
      <c r="AP41" s="663"/>
      <c r="AQ41" s="663"/>
      <c r="AR41" s="663"/>
      <c r="AS41" s="663"/>
      <c r="AT41" s="663"/>
      <c r="AU41" s="663"/>
      <c r="AV41" s="42"/>
      <c r="AW41" s="657"/>
      <c r="AX41" s="658"/>
      <c r="AY41" s="660"/>
      <c r="AZ41" s="142">
        <f t="shared" si="4"/>
        <v>0</v>
      </c>
      <c r="BA41" s="142">
        <f t="shared" si="0"/>
        <v>0</v>
      </c>
      <c r="BB41" s="90">
        <f t="shared" si="1"/>
        <v>0</v>
      </c>
    </row>
    <row r="42" spans="1:54" ht="14.1" customHeight="1" x14ac:dyDescent="0.3">
      <c r="A42" s="281" t="str">
        <f>Cotisations!A8</f>
        <v>Sécurité sociale - Maladie Maternité Invalidité Décès</v>
      </c>
      <c r="B42" s="329"/>
      <c r="Q42" s="583">
        <f>Y39</f>
        <v>0</v>
      </c>
      <c r="R42" s="584"/>
      <c r="S42" s="584"/>
      <c r="T42" s="585"/>
      <c r="U42" s="621">
        <f>IF(Identification!BC19="OUI",Cotisations!C8,Cotisations!D8)</f>
        <v>0</v>
      </c>
      <c r="V42" s="621"/>
      <c r="W42" s="621"/>
      <c r="X42" s="621"/>
      <c r="Y42" s="601"/>
      <c r="Z42" s="602"/>
      <c r="AA42" s="602"/>
      <c r="AB42" s="603"/>
      <c r="AC42" s="587">
        <f>Q42*U42</f>
        <v>0</v>
      </c>
      <c r="AD42" s="587"/>
      <c r="AE42" s="587"/>
      <c r="AF42" s="610"/>
      <c r="AG42" s="193">
        <f>Q42</f>
        <v>0</v>
      </c>
      <c r="AH42" s="194">
        <f>Cotisations!E8</f>
        <v>0.13</v>
      </c>
      <c r="AI42" s="195">
        <f>AG42*AH42</f>
        <v>0</v>
      </c>
      <c r="AJ42" s="661">
        <f t="shared" si="3"/>
        <v>46036</v>
      </c>
      <c r="AK42" s="661"/>
      <c r="AL42" s="661"/>
      <c r="AM42" s="661"/>
      <c r="AN42" s="661"/>
      <c r="AO42" s="662"/>
      <c r="AP42" s="663"/>
      <c r="AQ42" s="663"/>
      <c r="AR42" s="663"/>
      <c r="AS42" s="663"/>
      <c r="AT42" s="663"/>
      <c r="AU42" s="663"/>
      <c r="AV42" s="42"/>
      <c r="AW42" s="657"/>
      <c r="AX42" s="658"/>
      <c r="AY42" s="659"/>
      <c r="AZ42" s="142">
        <f t="shared" si="4"/>
        <v>0</v>
      </c>
      <c r="BA42" s="142">
        <f t="shared" si="0"/>
        <v>0</v>
      </c>
      <c r="BB42" s="90">
        <f t="shared" si="1"/>
        <v>0</v>
      </c>
    </row>
    <row r="43" spans="1:54" ht="14.1" customHeight="1" x14ac:dyDescent="0.3">
      <c r="A43" s="330" t="str">
        <f>Cotisations!A12</f>
        <v>Accidents du travail &amp; maladies professionnelles</v>
      </c>
      <c r="B43" s="329"/>
      <c r="Q43" s="583"/>
      <c r="R43" s="584"/>
      <c r="S43" s="584"/>
      <c r="T43" s="585"/>
      <c r="U43" s="621"/>
      <c r="V43" s="621"/>
      <c r="W43" s="621"/>
      <c r="X43" s="621"/>
      <c r="Y43" s="191"/>
      <c r="Z43" s="192"/>
      <c r="AA43" s="201"/>
      <c r="AB43" s="196"/>
      <c r="AC43" s="587"/>
      <c r="AD43" s="587"/>
      <c r="AE43" s="587"/>
      <c r="AF43" s="610"/>
      <c r="AG43" s="193">
        <f t="shared" ref="AG43:AG54" si="5">Q43</f>
        <v>0</v>
      </c>
      <c r="AH43" s="197">
        <f>Cotisations!E12</f>
        <v>8.3999999999999995E-3</v>
      </c>
      <c r="AI43" s="195">
        <f t="shared" ref="AI43:AI54" si="6">AG43*AH43</f>
        <v>0</v>
      </c>
      <c r="AJ43" s="661">
        <f t="shared" si="3"/>
        <v>46037</v>
      </c>
      <c r="AK43" s="661"/>
      <c r="AL43" s="661"/>
      <c r="AM43" s="661"/>
      <c r="AN43" s="661"/>
      <c r="AO43" s="662"/>
      <c r="AP43" s="663"/>
      <c r="AQ43" s="663"/>
      <c r="AR43" s="663"/>
      <c r="AS43" s="663"/>
      <c r="AT43" s="663"/>
      <c r="AU43" s="663"/>
      <c r="AV43" s="42"/>
      <c r="AW43" s="657"/>
      <c r="AX43" s="658"/>
      <c r="AY43" s="659"/>
      <c r="AZ43" s="142">
        <f t="shared" si="4"/>
        <v>0</v>
      </c>
      <c r="BA43" s="142">
        <f t="shared" si="0"/>
        <v>0</v>
      </c>
      <c r="BB43" s="90">
        <f t="shared" si="1"/>
        <v>0</v>
      </c>
    </row>
    <row r="44" spans="1:54" ht="14.1" customHeight="1" x14ac:dyDescent="0.3">
      <c r="A44" s="330" t="str">
        <f>Cotisations!A13</f>
        <v>Retraite</v>
      </c>
      <c r="B44" s="329"/>
      <c r="Q44" s="614"/>
      <c r="R44" s="615"/>
      <c r="S44" s="615"/>
      <c r="T44" s="616"/>
      <c r="U44" s="597"/>
      <c r="V44" s="598"/>
      <c r="W44" s="598"/>
      <c r="X44" s="599"/>
      <c r="Y44" s="191"/>
      <c r="Z44" s="192"/>
      <c r="AA44" s="201"/>
      <c r="AB44" s="196"/>
      <c r="AC44" s="587"/>
      <c r="AD44" s="587"/>
      <c r="AE44" s="587"/>
      <c r="AF44" s="610"/>
      <c r="AG44" s="193">
        <f t="shared" si="5"/>
        <v>0</v>
      </c>
      <c r="AH44" s="197"/>
      <c r="AI44" s="195"/>
      <c r="AJ44" s="661">
        <f t="shared" si="3"/>
        <v>46038</v>
      </c>
      <c r="AK44" s="661"/>
      <c r="AL44" s="661"/>
      <c r="AM44" s="661"/>
      <c r="AN44" s="661"/>
      <c r="AO44" s="662"/>
      <c r="AP44" s="663"/>
      <c r="AQ44" s="663"/>
      <c r="AR44" s="663"/>
      <c r="AS44" s="663"/>
      <c r="AT44" s="663"/>
      <c r="AU44" s="663"/>
      <c r="AV44" s="42"/>
      <c r="AW44" s="657"/>
      <c r="AX44" s="658"/>
      <c r="AY44" s="659"/>
      <c r="AZ44" s="142">
        <f t="shared" si="4"/>
        <v>0</v>
      </c>
      <c r="BA44" s="142">
        <f t="shared" si="0"/>
        <v>0</v>
      </c>
      <c r="BB44" s="90">
        <f t="shared" si="1"/>
        <v>0</v>
      </c>
    </row>
    <row r="45" spans="1:54" ht="14.1" customHeight="1" x14ac:dyDescent="0.3">
      <c r="A45" s="281" t="str">
        <f>Cotisations!A14</f>
        <v>Sécurité Sociale vieillesse plafonnée</v>
      </c>
      <c r="B45" s="329"/>
      <c r="Q45" s="614">
        <f>(Y28+Y31+Y34+Y35)-AC36</f>
        <v>0</v>
      </c>
      <c r="R45" s="615"/>
      <c r="S45" s="615"/>
      <c r="T45" s="616"/>
      <c r="U45" s="597">
        <f>Cotisations!D14</f>
        <v>6.9000000000000006E-2</v>
      </c>
      <c r="V45" s="598"/>
      <c r="W45" s="598"/>
      <c r="X45" s="599"/>
      <c r="Y45" s="601"/>
      <c r="Z45" s="602"/>
      <c r="AA45" s="602"/>
      <c r="AB45" s="603"/>
      <c r="AC45" s="587">
        <f t="shared" ref="AC45:AC58" si="7">Q45*U45</f>
        <v>0</v>
      </c>
      <c r="AD45" s="587"/>
      <c r="AE45" s="587"/>
      <c r="AF45" s="610"/>
      <c r="AG45" s="331">
        <f t="shared" si="5"/>
        <v>0</v>
      </c>
      <c r="AH45" s="198">
        <f>Cotisations!E14</f>
        <v>8.5500000000000007E-2</v>
      </c>
      <c r="AI45" s="195">
        <f t="shared" si="6"/>
        <v>0</v>
      </c>
      <c r="AJ45" s="661">
        <f t="shared" si="3"/>
        <v>46039</v>
      </c>
      <c r="AK45" s="661"/>
      <c r="AL45" s="661"/>
      <c r="AM45" s="661"/>
      <c r="AN45" s="661"/>
      <c r="AO45" s="662"/>
      <c r="AP45" s="663"/>
      <c r="AQ45" s="663"/>
      <c r="AR45" s="663"/>
      <c r="AS45" s="663"/>
      <c r="AT45" s="663"/>
      <c r="AU45" s="663"/>
      <c r="AV45" s="42"/>
      <c r="AW45" s="657"/>
      <c r="AX45" s="658"/>
      <c r="AY45" s="659"/>
      <c r="AZ45" s="142">
        <f t="shared" si="4"/>
        <v>0</v>
      </c>
      <c r="BA45" s="142">
        <f t="shared" si="0"/>
        <v>0</v>
      </c>
      <c r="BB45" s="90">
        <f t="shared" si="1"/>
        <v>0</v>
      </c>
    </row>
    <row r="46" spans="1:54" ht="14.1" customHeight="1" x14ac:dyDescent="0.3">
      <c r="A46" s="281" t="str">
        <f>Cotisations!A15</f>
        <v>Sécurité Sociale vieillesse déplafonnée</v>
      </c>
      <c r="Q46" s="583">
        <f>(Y28+Y31+Y34+Y35)-AC36</f>
        <v>0</v>
      </c>
      <c r="R46" s="584"/>
      <c r="S46" s="584"/>
      <c r="T46" s="585"/>
      <c r="U46" s="597">
        <f>Cotisations!D15</f>
        <v>4.0000000000000001E-3</v>
      </c>
      <c r="V46" s="598"/>
      <c r="W46" s="598"/>
      <c r="X46" s="599"/>
      <c r="Y46" s="604"/>
      <c r="Z46" s="605"/>
      <c r="AA46" s="605"/>
      <c r="AB46" s="606"/>
      <c r="AC46" s="587">
        <f t="shared" si="7"/>
        <v>0</v>
      </c>
      <c r="AD46" s="587"/>
      <c r="AE46" s="587"/>
      <c r="AF46" s="610"/>
      <c r="AG46" s="331">
        <f t="shared" si="5"/>
        <v>0</v>
      </c>
      <c r="AH46" s="198">
        <f>Cotisations!E15</f>
        <v>2.0199999999999999E-2</v>
      </c>
      <c r="AI46" s="195">
        <f t="shared" si="6"/>
        <v>0</v>
      </c>
      <c r="AJ46" s="661">
        <f t="shared" si="3"/>
        <v>46040</v>
      </c>
      <c r="AK46" s="661"/>
      <c r="AL46" s="661"/>
      <c r="AM46" s="661"/>
      <c r="AN46" s="661"/>
      <c r="AO46" s="662"/>
      <c r="AP46" s="663"/>
      <c r="AQ46" s="663"/>
      <c r="AR46" s="663"/>
      <c r="AS46" s="663"/>
      <c r="AT46" s="663"/>
      <c r="AU46" s="663"/>
      <c r="AV46" s="42"/>
      <c r="AW46" s="657"/>
      <c r="AX46" s="658"/>
      <c r="AY46" s="660"/>
      <c r="AZ46" s="142">
        <f t="shared" si="4"/>
        <v>0</v>
      </c>
      <c r="BA46" s="142">
        <f t="shared" si="0"/>
        <v>0</v>
      </c>
      <c r="BB46" s="90">
        <f t="shared" si="1"/>
        <v>0</v>
      </c>
    </row>
    <row r="47" spans="1:54" ht="14.1" customHeight="1" x14ac:dyDescent="0.3">
      <c r="A47" s="281" t="str">
        <f>Cotisations!A16</f>
        <v>Retraite complémentaire, CEG et  CET T1 (A)</v>
      </c>
      <c r="Q47" s="583">
        <f>(Y28+Y31+Y34+Y35)-AC36</f>
        <v>0</v>
      </c>
      <c r="R47" s="584"/>
      <c r="S47" s="584"/>
      <c r="T47" s="585"/>
      <c r="U47" s="597">
        <f>Cotisations!D16</f>
        <v>4.0099999999999997E-2</v>
      </c>
      <c r="V47" s="598"/>
      <c r="W47" s="598"/>
      <c r="X47" s="599"/>
      <c r="Y47" s="604"/>
      <c r="Z47" s="605"/>
      <c r="AA47" s="605"/>
      <c r="AB47" s="606"/>
      <c r="AC47" s="587">
        <f t="shared" si="7"/>
        <v>0</v>
      </c>
      <c r="AD47" s="587"/>
      <c r="AE47" s="587"/>
      <c r="AF47" s="610"/>
      <c r="AG47" s="331">
        <f t="shared" si="5"/>
        <v>0</v>
      </c>
      <c r="AH47" s="198">
        <f>Cotisations!E16</f>
        <v>6.0100000000000001E-2</v>
      </c>
      <c r="AI47" s="195">
        <f t="shared" si="6"/>
        <v>0</v>
      </c>
      <c r="AJ47" s="661">
        <f t="shared" si="3"/>
        <v>46041</v>
      </c>
      <c r="AK47" s="661"/>
      <c r="AL47" s="661"/>
      <c r="AM47" s="661"/>
      <c r="AN47" s="661"/>
      <c r="AO47" s="662"/>
      <c r="AP47" s="663"/>
      <c r="AQ47" s="663"/>
      <c r="AR47" s="663"/>
      <c r="AS47" s="663"/>
      <c r="AT47" s="663"/>
      <c r="AU47" s="663"/>
      <c r="AV47" s="42"/>
      <c r="AW47" s="657"/>
      <c r="AX47" s="658"/>
      <c r="AY47" s="660"/>
      <c r="AZ47" s="142">
        <f t="shared" si="4"/>
        <v>0</v>
      </c>
      <c r="BA47" s="142">
        <f t="shared" si="0"/>
        <v>0</v>
      </c>
      <c r="BB47" s="90">
        <f t="shared" si="1"/>
        <v>0</v>
      </c>
    </row>
    <row r="48" spans="1:54" ht="14.1" customHeight="1" x14ac:dyDescent="0.3">
      <c r="A48" s="330" t="str">
        <f>Cotisations!A19</f>
        <v>Famille (B)</v>
      </c>
      <c r="B48" s="41"/>
      <c r="C48" s="41"/>
      <c r="D48" s="41"/>
      <c r="E48" s="41"/>
      <c r="F48" s="41"/>
      <c r="G48" s="41"/>
      <c r="H48" s="41"/>
      <c r="I48" s="41"/>
      <c r="J48" s="41"/>
      <c r="K48" s="41"/>
      <c r="L48" s="41"/>
      <c r="Q48" s="332"/>
      <c r="R48" s="199"/>
      <c r="S48" s="199"/>
      <c r="T48" s="200"/>
      <c r="U48" s="333"/>
      <c r="V48" s="333"/>
      <c r="W48" s="333"/>
      <c r="X48" s="333"/>
      <c r="Y48" s="334"/>
      <c r="Z48" s="192"/>
      <c r="AA48" s="201"/>
      <c r="AB48" s="202"/>
      <c r="AC48" s="587"/>
      <c r="AD48" s="587"/>
      <c r="AE48" s="587"/>
      <c r="AF48" s="610"/>
      <c r="AG48" s="331">
        <f t="shared" si="5"/>
        <v>0</v>
      </c>
      <c r="AH48" s="198">
        <f>Cotisations!E19</f>
        <v>5.3499999999999999E-2</v>
      </c>
      <c r="AI48" s="195">
        <f t="shared" si="6"/>
        <v>0</v>
      </c>
      <c r="AJ48" s="661">
        <f t="shared" si="3"/>
        <v>46042</v>
      </c>
      <c r="AK48" s="661"/>
      <c r="AL48" s="661"/>
      <c r="AM48" s="661"/>
      <c r="AN48" s="661"/>
      <c r="AO48" s="662"/>
      <c r="AP48" s="663"/>
      <c r="AQ48" s="663"/>
      <c r="AR48" s="663"/>
      <c r="AS48" s="663"/>
      <c r="AT48" s="663"/>
      <c r="AU48" s="663"/>
      <c r="AV48" s="42"/>
      <c r="AW48" s="657"/>
      <c r="AX48" s="658"/>
      <c r="AY48" s="660"/>
      <c r="AZ48" s="142">
        <f t="shared" si="4"/>
        <v>0</v>
      </c>
      <c r="BA48" s="142">
        <f t="shared" si="0"/>
        <v>0</v>
      </c>
      <c r="BB48" s="90">
        <f t="shared" si="1"/>
        <v>0</v>
      </c>
    </row>
    <row r="49" spans="1:54" ht="14.1" customHeight="1" x14ac:dyDescent="0.3">
      <c r="A49" s="330" t="str">
        <f>Cotisations!A20</f>
        <v>Assurance chômage</v>
      </c>
      <c r="Q49" s="332"/>
      <c r="R49" s="199"/>
      <c r="S49" s="199"/>
      <c r="T49" s="200"/>
      <c r="U49" s="333"/>
      <c r="V49" s="333"/>
      <c r="W49" s="333"/>
      <c r="X49" s="333"/>
      <c r="Y49" s="334"/>
      <c r="Z49" s="192"/>
      <c r="AA49" s="201"/>
      <c r="AB49" s="202"/>
      <c r="AC49" s="587"/>
      <c r="AD49" s="587"/>
      <c r="AE49" s="587"/>
      <c r="AF49" s="610"/>
      <c r="AG49" s="331">
        <f t="shared" si="5"/>
        <v>0</v>
      </c>
      <c r="AH49" s="198">
        <f>Cotisations!E20</f>
        <v>0.04</v>
      </c>
      <c r="AI49" s="195">
        <f t="shared" si="6"/>
        <v>0</v>
      </c>
      <c r="AJ49" s="661">
        <f t="shared" si="3"/>
        <v>46043</v>
      </c>
      <c r="AK49" s="661"/>
      <c r="AL49" s="661"/>
      <c r="AM49" s="661"/>
      <c r="AN49" s="661"/>
      <c r="AO49" s="662"/>
      <c r="AP49" s="663"/>
      <c r="AQ49" s="663"/>
      <c r="AR49" s="663"/>
      <c r="AS49" s="663"/>
      <c r="AT49" s="663"/>
      <c r="AU49" s="663"/>
      <c r="AV49" s="42"/>
      <c r="AW49" s="657"/>
      <c r="AX49" s="658"/>
      <c r="AY49" s="660"/>
      <c r="AZ49" s="142">
        <f t="shared" si="4"/>
        <v>0</v>
      </c>
      <c r="BA49" s="142">
        <f t="shared" si="0"/>
        <v>0</v>
      </c>
      <c r="BB49" s="90">
        <f t="shared" si="1"/>
        <v>0</v>
      </c>
    </row>
    <row r="50" spans="1:54" ht="14.1" customHeight="1" x14ac:dyDescent="0.3">
      <c r="A50" s="330" t="str">
        <f>Cotisations!A23</f>
        <v>Autres charges dues par l'employeur</v>
      </c>
      <c r="Q50" s="335"/>
      <c r="R50" s="203"/>
      <c r="S50" s="203"/>
      <c r="T50" s="204"/>
      <c r="U50" s="210"/>
      <c r="V50" s="210"/>
      <c r="W50" s="210"/>
      <c r="X50" s="210"/>
      <c r="Y50" s="336"/>
      <c r="Z50" s="205"/>
      <c r="AA50" s="205"/>
      <c r="AB50" s="206"/>
      <c r="AC50" s="587"/>
      <c r="AD50" s="587"/>
      <c r="AE50" s="587"/>
      <c r="AF50" s="610"/>
      <c r="AG50" s="331">
        <f t="shared" si="5"/>
        <v>0</v>
      </c>
      <c r="AH50" s="198"/>
      <c r="AI50" s="195"/>
      <c r="AJ50" s="661">
        <f t="shared" si="3"/>
        <v>46044</v>
      </c>
      <c r="AK50" s="661"/>
      <c r="AL50" s="661"/>
      <c r="AM50" s="661"/>
      <c r="AN50" s="661"/>
      <c r="AO50" s="662"/>
      <c r="AP50" s="663"/>
      <c r="AQ50" s="663"/>
      <c r="AR50" s="663"/>
      <c r="AS50" s="663"/>
      <c r="AT50" s="663"/>
      <c r="AU50" s="663"/>
      <c r="AV50" s="42"/>
      <c r="AW50" s="657"/>
      <c r="AX50" s="658"/>
      <c r="AY50" s="660"/>
      <c r="AZ50" s="142">
        <f t="shared" si="4"/>
        <v>0</v>
      </c>
      <c r="BA50" s="142">
        <f t="shared" si="0"/>
        <v>0</v>
      </c>
      <c r="BB50" s="90">
        <f t="shared" si="1"/>
        <v>0</v>
      </c>
    </row>
    <row r="51" spans="1:54" ht="14.1" customHeight="1" x14ac:dyDescent="0.3">
      <c r="A51" s="281" t="str">
        <f>Cotisations!A24</f>
        <v>CSA - Formation prof. - Contribution Dialogue Social (C)</v>
      </c>
      <c r="Q51" s="335"/>
      <c r="R51" s="203"/>
      <c r="S51" s="203"/>
      <c r="T51" s="204"/>
      <c r="U51" s="210"/>
      <c r="V51" s="210"/>
      <c r="W51" s="210"/>
      <c r="X51" s="210"/>
      <c r="Y51" s="336"/>
      <c r="Z51" s="205"/>
      <c r="AA51" s="205"/>
      <c r="AB51" s="206"/>
      <c r="AC51" s="587"/>
      <c r="AD51" s="587"/>
      <c r="AE51" s="587"/>
      <c r="AF51" s="610"/>
      <c r="AG51" s="331">
        <f t="shared" si="5"/>
        <v>0</v>
      </c>
      <c r="AH51" s="198">
        <f>Cotisations!E24</f>
        <v>1.166E-2</v>
      </c>
      <c r="AI51" s="195">
        <f t="shared" si="6"/>
        <v>0</v>
      </c>
      <c r="AJ51" s="661">
        <f t="shared" si="3"/>
        <v>46045</v>
      </c>
      <c r="AK51" s="661"/>
      <c r="AL51" s="661"/>
      <c r="AM51" s="661"/>
      <c r="AN51" s="661"/>
      <c r="AO51" s="662"/>
      <c r="AP51" s="663"/>
      <c r="AQ51" s="663"/>
      <c r="AR51" s="663"/>
      <c r="AS51" s="663"/>
      <c r="AT51" s="663"/>
      <c r="AU51" s="663"/>
      <c r="AV51" s="42"/>
      <c r="AW51" s="657"/>
      <c r="AX51" s="658"/>
      <c r="AY51" s="660"/>
      <c r="AZ51" s="142">
        <f t="shared" si="4"/>
        <v>0</v>
      </c>
      <c r="BA51" s="142">
        <f t="shared" si="0"/>
        <v>0</v>
      </c>
      <c r="BB51" s="90">
        <f t="shared" si="1"/>
        <v>0</v>
      </c>
    </row>
    <row r="52" spans="1:54" ht="14.1" customHeight="1" x14ac:dyDescent="0.3">
      <c r="A52" s="330" t="str">
        <f>Cotisations!A27</f>
        <v>Cotis. statutaires ou prévues par la Conv. Coll.</v>
      </c>
      <c r="Q52" s="614"/>
      <c r="R52" s="615"/>
      <c r="S52" s="615"/>
      <c r="T52" s="616"/>
      <c r="U52" s="597"/>
      <c r="V52" s="598"/>
      <c r="W52" s="598"/>
      <c r="X52" s="599"/>
      <c r="Y52" s="337"/>
      <c r="Z52" s="207"/>
      <c r="AA52" s="207"/>
      <c r="AB52" s="208"/>
      <c r="AC52" s="587"/>
      <c r="AD52" s="587"/>
      <c r="AE52" s="587"/>
      <c r="AF52" s="610"/>
      <c r="AG52" s="331">
        <f t="shared" si="5"/>
        <v>0</v>
      </c>
      <c r="AH52" s="209"/>
      <c r="AI52" s="195"/>
      <c r="AJ52" s="661">
        <f t="shared" si="3"/>
        <v>46046</v>
      </c>
      <c r="AK52" s="661"/>
      <c r="AL52" s="661"/>
      <c r="AM52" s="661"/>
      <c r="AN52" s="661"/>
      <c r="AO52" s="662"/>
      <c r="AP52" s="663"/>
      <c r="AQ52" s="663"/>
      <c r="AR52" s="663"/>
      <c r="AS52" s="663"/>
      <c r="AT52" s="663"/>
      <c r="AU52" s="663"/>
      <c r="AV52" s="42"/>
      <c r="AW52" s="657"/>
      <c r="AX52" s="658"/>
      <c r="AY52" s="659"/>
      <c r="AZ52" s="142">
        <f t="shared" si="4"/>
        <v>0</v>
      </c>
      <c r="BA52" s="142">
        <f t="shared" si="0"/>
        <v>0</v>
      </c>
      <c r="BB52" s="90">
        <f t="shared" si="1"/>
        <v>0</v>
      </c>
    </row>
    <row r="53" spans="1:54" ht="14.1" customHeight="1" x14ac:dyDescent="0.3">
      <c r="A53" s="281" t="str">
        <f>Cotisations!A28</f>
        <v>Indemnité conventionnelle de départ en retraite</v>
      </c>
      <c r="Q53" s="614"/>
      <c r="R53" s="615"/>
      <c r="S53" s="615"/>
      <c r="T53" s="616"/>
      <c r="U53" s="597"/>
      <c r="V53" s="598"/>
      <c r="W53" s="598"/>
      <c r="X53" s="599"/>
      <c r="Y53" s="337"/>
      <c r="Z53" s="207"/>
      <c r="AA53" s="207"/>
      <c r="AB53" s="208"/>
      <c r="AC53" s="587"/>
      <c r="AD53" s="587"/>
      <c r="AE53" s="587"/>
      <c r="AF53" s="610"/>
      <c r="AG53" s="331">
        <f t="shared" si="5"/>
        <v>0</v>
      </c>
      <c r="AH53" s="209">
        <f>Cotisations!E28</f>
        <v>6.0000000000000001E-3</v>
      </c>
      <c r="AI53" s="195">
        <f t="shared" si="6"/>
        <v>0</v>
      </c>
      <c r="AJ53" s="661">
        <f t="shared" si="3"/>
        <v>46047</v>
      </c>
      <c r="AK53" s="661"/>
      <c r="AL53" s="661"/>
      <c r="AM53" s="661"/>
      <c r="AN53" s="661"/>
      <c r="AO53" s="662"/>
      <c r="AP53" s="663"/>
      <c r="AQ53" s="663"/>
      <c r="AR53" s="663"/>
      <c r="AS53" s="663"/>
      <c r="AT53" s="663"/>
      <c r="AU53" s="663"/>
      <c r="AV53" s="42"/>
      <c r="AW53" s="657"/>
      <c r="AX53" s="658"/>
      <c r="AY53" s="659"/>
      <c r="AZ53" s="142">
        <f t="shared" si="4"/>
        <v>0</v>
      </c>
      <c r="BA53" s="142">
        <f t="shared" si="0"/>
        <v>0</v>
      </c>
      <c r="BB53" s="90">
        <f t="shared" si="1"/>
        <v>0</v>
      </c>
    </row>
    <row r="54" spans="1:54" ht="14.1" customHeight="1" x14ac:dyDescent="0.3">
      <c r="A54" s="281" t="str">
        <f>Cotisations!A29</f>
        <v>Prévoyance, Incapacité, Invalidité, Décès</v>
      </c>
      <c r="Q54" s="583">
        <f>Y39</f>
        <v>0</v>
      </c>
      <c r="R54" s="584"/>
      <c r="S54" s="584"/>
      <c r="T54" s="585"/>
      <c r="U54" s="621">
        <f>Cotisations!D29</f>
        <v>1.04E-2</v>
      </c>
      <c r="V54" s="621"/>
      <c r="W54" s="621"/>
      <c r="X54" s="621"/>
      <c r="Y54" s="607"/>
      <c r="Z54" s="608"/>
      <c r="AA54" s="608"/>
      <c r="AB54" s="609"/>
      <c r="AC54" s="587">
        <f t="shared" si="7"/>
        <v>0</v>
      </c>
      <c r="AD54" s="587"/>
      <c r="AE54" s="587"/>
      <c r="AF54" s="610"/>
      <c r="AG54" s="331">
        <f t="shared" si="5"/>
        <v>0</v>
      </c>
      <c r="AH54" s="209">
        <f>Cotisations!E29</f>
        <v>1.8499999999999999E-2</v>
      </c>
      <c r="AI54" s="195">
        <f t="shared" si="6"/>
        <v>0</v>
      </c>
      <c r="AJ54" s="661">
        <f t="shared" si="3"/>
        <v>46048</v>
      </c>
      <c r="AK54" s="661"/>
      <c r="AL54" s="661"/>
      <c r="AM54" s="661"/>
      <c r="AN54" s="661"/>
      <c r="AO54" s="662"/>
      <c r="AP54" s="663"/>
      <c r="AQ54" s="663"/>
      <c r="AR54" s="663"/>
      <c r="AS54" s="663"/>
      <c r="AT54" s="663"/>
      <c r="AU54" s="663"/>
      <c r="AV54" s="42"/>
      <c r="AW54" s="657"/>
      <c r="AX54" s="658"/>
      <c r="AY54" s="659"/>
      <c r="AZ54" s="142">
        <f t="shared" si="4"/>
        <v>0</v>
      </c>
      <c r="BA54" s="142">
        <f t="shared" si="0"/>
        <v>0</v>
      </c>
      <c r="BB54" s="90">
        <f t="shared" si="1"/>
        <v>0</v>
      </c>
    </row>
    <row r="55" spans="1:54" ht="14.1" customHeight="1" x14ac:dyDescent="0.3">
      <c r="A55" s="281" t="str">
        <f>Cotisations!A30</f>
        <v>Contribution santé au travail</v>
      </c>
      <c r="Q55" s="583"/>
      <c r="R55" s="584"/>
      <c r="S55" s="584"/>
      <c r="T55" s="585"/>
      <c r="U55" s="600"/>
      <c r="V55" s="600"/>
      <c r="W55" s="600"/>
      <c r="X55" s="600"/>
      <c r="Y55" s="604"/>
      <c r="Z55" s="605"/>
      <c r="AA55" s="605"/>
      <c r="AB55" s="606"/>
      <c r="AC55" s="587"/>
      <c r="AD55" s="587"/>
      <c r="AE55" s="587"/>
      <c r="AF55" s="610"/>
      <c r="AG55" s="331">
        <f>Y39</f>
        <v>0</v>
      </c>
      <c r="AH55" s="209">
        <f>Cotisations!E30</f>
        <v>2.7E-2</v>
      </c>
      <c r="AI55" s="195">
        <f>IF((AG55*AH55)&gt;5,5,AG55*AH55)</f>
        <v>0</v>
      </c>
      <c r="AJ55" s="661">
        <f t="shared" si="3"/>
        <v>46049</v>
      </c>
      <c r="AK55" s="661"/>
      <c r="AL55" s="661"/>
      <c r="AM55" s="661"/>
      <c r="AN55" s="661"/>
      <c r="AO55" s="662"/>
      <c r="AP55" s="663"/>
      <c r="AQ55" s="663"/>
      <c r="AR55" s="663"/>
      <c r="AS55" s="663"/>
      <c r="AT55" s="663"/>
      <c r="AU55" s="663"/>
      <c r="AV55" s="42"/>
      <c r="AW55" s="657"/>
      <c r="AX55" s="658"/>
      <c r="AY55" s="659"/>
      <c r="AZ55" s="142">
        <f t="shared" si="4"/>
        <v>0</v>
      </c>
      <c r="BA55" s="142">
        <f t="shared" si="0"/>
        <v>0</v>
      </c>
      <c r="BB55" s="90">
        <f t="shared" si="1"/>
        <v>0</v>
      </c>
    </row>
    <row r="56" spans="1:54" ht="14.1" customHeight="1" x14ac:dyDescent="0.3">
      <c r="A56" s="330" t="str">
        <f>Cotisations!A31</f>
        <v>CSG déductible de l'impôt sur le revenu</v>
      </c>
      <c r="Q56" s="583">
        <f>((Y28+Y31+Y34+Y35)-AC36)*0.9825</f>
        <v>0</v>
      </c>
      <c r="R56" s="584"/>
      <c r="S56" s="584"/>
      <c r="T56" s="585"/>
      <c r="U56" s="600">
        <f>Cotisations!D31</f>
        <v>6.8000000000000005E-2</v>
      </c>
      <c r="V56" s="600"/>
      <c r="W56" s="600"/>
      <c r="X56" s="600"/>
      <c r="Y56" s="604"/>
      <c r="Z56" s="605"/>
      <c r="AA56" s="605"/>
      <c r="AB56" s="606"/>
      <c r="AC56" s="587">
        <f t="shared" si="7"/>
        <v>0</v>
      </c>
      <c r="AD56" s="587"/>
      <c r="AE56" s="587"/>
      <c r="AF56" s="610"/>
      <c r="AG56" s="338"/>
      <c r="AH56" s="210"/>
      <c r="AI56" s="195"/>
      <c r="AJ56" s="661">
        <f t="shared" si="3"/>
        <v>46050</v>
      </c>
      <c r="AK56" s="661"/>
      <c r="AL56" s="661"/>
      <c r="AM56" s="661"/>
      <c r="AN56" s="661"/>
      <c r="AO56" s="662"/>
      <c r="AP56" s="663"/>
      <c r="AQ56" s="663"/>
      <c r="AR56" s="663"/>
      <c r="AS56" s="663"/>
      <c r="AT56" s="663"/>
      <c r="AU56" s="663"/>
      <c r="AV56" s="42"/>
      <c r="AW56" s="657"/>
      <c r="AX56" s="658"/>
      <c r="AY56" s="659"/>
      <c r="AZ56" s="142">
        <f t="shared" si="4"/>
        <v>0</v>
      </c>
      <c r="BA56" s="142">
        <f t="shared" si="0"/>
        <v>0</v>
      </c>
      <c r="BB56" s="90">
        <f t="shared" si="1"/>
        <v>0</v>
      </c>
    </row>
    <row r="57" spans="1:54" ht="14.1" customHeight="1" x14ac:dyDescent="0.3">
      <c r="A57" s="330" t="str">
        <f>Cotisations!A32</f>
        <v>CSG/CRDS non déd. de l'impôt sur le revenu</v>
      </c>
      <c r="Q57" s="583">
        <f>((Y28+Y31+Y34+Y35)-AC36)*0.9825</f>
        <v>0</v>
      </c>
      <c r="R57" s="584"/>
      <c r="S57" s="584"/>
      <c r="T57" s="585"/>
      <c r="U57" s="600">
        <f>Cotisations!D32</f>
        <v>2.9000000000000001E-2</v>
      </c>
      <c r="V57" s="600"/>
      <c r="W57" s="600"/>
      <c r="X57" s="600"/>
      <c r="Y57" s="604"/>
      <c r="Z57" s="605"/>
      <c r="AA57" s="605"/>
      <c r="AB57" s="606"/>
      <c r="AC57" s="587">
        <f t="shared" si="7"/>
        <v>0</v>
      </c>
      <c r="AD57" s="587"/>
      <c r="AE57" s="587"/>
      <c r="AF57" s="610"/>
      <c r="AG57" s="338"/>
      <c r="AH57" s="210"/>
      <c r="AI57" s="195"/>
      <c r="AJ57" s="661">
        <f>IF(MONTH(AJ56+1)&lt;&gt;MONTH(AJ56),"",AJ56+1)</f>
        <v>46051</v>
      </c>
      <c r="AK57" s="661"/>
      <c r="AL57" s="661"/>
      <c r="AM57" s="661"/>
      <c r="AN57" s="661"/>
      <c r="AO57" s="662"/>
      <c r="AP57" s="663"/>
      <c r="AQ57" s="663"/>
      <c r="AR57" s="663"/>
      <c r="AS57" s="663"/>
      <c r="AT57" s="663"/>
      <c r="AU57" s="663"/>
      <c r="AV57" s="42"/>
      <c r="AW57" s="657"/>
      <c r="AX57" s="658"/>
      <c r="AY57" s="659"/>
      <c r="AZ57" s="142">
        <f t="shared" si="4"/>
        <v>0</v>
      </c>
      <c r="BA57" s="142">
        <f t="shared" si="0"/>
        <v>0</v>
      </c>
      <c r="BB57" s="90">
        <f t="shared" si="1"/>
        <v>0</v>
      </c>
    </row>
    <row r="58" spans="1:54" ht="14.1" customHeight="1" thickBot="1" x14ac:dyDescent="0.35">
      <c r="A58" s="330" t="str">
        <f>Cotisations!A33</f>
        <v>CSG/CRDS sur les revenus non imposables</v>
      </c>
      <c r="B58" s="339"/>
      <c r="C58" s="16"/>
      <c r="D58" s="16"/>
      <c r="E58" s="16"/>
      <c r="F58" s="16"/>
      <c r="G58" s="16"/>
      <c r="H58" s="16"/>
      <c r="I58" s="16"/>
      <c r="J58" s="16"/>
      <c r="K58" s="16"/>
      <c r="L58" s="16"/>
      <c r="M58" s="16"/>
      <c r="N58" s="16"/>
      <c r="O58" s="16"/>
      <c r="P58" s="16"/>
      <c r="Q58" s="586">
        <f>((Y29+Y30+Y32+Y33)-AC37)*0.9825</f>
        <v>0</v>
      </c>
      <c r="R58" s="587"/>
      <c r="S58" s="587"/>
      <c r="T58" s="588"/>
      <c r="U58" s="600">
        <f>Cotisations!D33</f>
        <v>9.7000000000000003E-2</v>
      </c>
      <c r="V58" s="600"/>
      <c r="W58" s="600"/>
      <c r="X58" s="600"/>
      <c r="Y58" s="607"/>
      <c r="Z58" s="608"/>
      <c r="AA58" s="608"/>
      <c r="AB58" s="609"/>
      <c r="AC58" s="587">
        <f t="shared" si="7"/>
        <v>0</v>
      </c>
      <c r="AD58" s="587"/>
      <c r="AE58" s="587"/>
      <c r="AF58" s="610"/>
      <c r="AG58" s="338"/>
      <c r="AH58" s="211"/>
      <c r="AI58" s="195"/>
      <c r="AJ58" s="661">
        <f>IF(MONTH(AJ$56+1)&lt;&gt;MONTH(AJ$56),"",IF(MONTH(AJ57+1)&lt;&gt;MONTH(AJ57),"",AJ57+1))</f>
        <v>46052</v>
      </c>
      <c r="AK58" s="661"/>
      <c r="AL58" s="661"/>
      <c r="AM58" s="661"/>
      <c r="AN58" s="661"/>
      <c r="AO58" s="662"/>
      <c r="AP58" s="663"/>
      <c r="AQ58" s="663"/>
      <c r="AR58" s="663"/>
      <c r="AS58" s="663"/>
      <c r="AT58" s="663"/>
      <c r="AU58" s="663"/>
      <c r="AV58" s="42"/>
      <c r="AW58" s="657"/>
      <c r="AX58" s="658"/>
      <c r="AY58" s="659"/>
      <c r="AZ58" s="142">
        <f t="shared" si="4"/>
        <v>0</v>
      </c>
      <c r="BA58" s="142">
        <f t="shared" si="0"/>
        <v>0</v>
      </c>
      <c r="BB58" s="90">
        <f t="shared" si="1"/>
        <v>0</v>
      </c>
    </row>
    <row r="59" spans="1:54" ht="15" customHeight="1" thickTop="1" x14ac:dyDescent="0.3">
      <c r="A59" s="340"/>
      <c r="B59" s="341"/>
      <c r="C59" s="341"/>
      <c r="D59" s="341"/>
      <c r="E59" s="341"/>
      <c r="F59" s="341"/>
      <c r="G59" s="341"/>
      <c r="H59" s="341"/>
      <c r="I59" s="341"/>
      <c r="J59" s="342" t="str">
        <f>Cotisations!A34</f>
        <v>TOTAL COTISATIONS &amp; CONTRIBUTIONS OBLIGATOIRES …...........................</v>
      </c>
      <c r="K59" s="342"/>
      <c r="L59" s="342"/>
      <c r="M59" s="342"/>
      <c r="N59" s="342"/>
      <c r="O59" s="342"/>
      <c r="P59" s="342"/>
      <c r="Q59" s="212"/>
      <c r="R59" s="212"/>
      <c r="S59" s="212"/>
      <c r="T59" s="212"/>
      <c r="U59" s="213"/>
      <c r="V59" s="214"/>
      <c r="W59" s="214"/>
      <c r="X59" s="214"/>
      <c r="Y59" s="213"/>
      <c r="Z59" s="214"/>
      <c r="AA59" s="214"/>
      <c r="AB59" s="215"/>
      <c r="AC59" s="618">
        <f>SUM(AC42:AF58)</f>
        <v>0</v>
      </c>
      <c r="AD59" s="619"/>
      <c r="AE59" s="619"/>
      <c r="AF59" s="620"/>
      <c r="AG59" s="216" t="s">
        <v>214</v>
      </c>
      <c r="AH59" s="217" t="s">
        <v>215</v>
      </c>
      <c r="AI59" s="218">
        <f>SUM(AI42:AI58)</f>
        <v>0</v>
      </c>
      <c r="AJ59" s="661">
        <f>IF(AJ58="","",IF(MONTH(AJ58+1)&lt;&gt;MONTH(AJ58),"",AJ58+1))</f>
        <v>46053</v>
      </c>
      <c r="AK59" s="661"/>
      <c r="AL59" s="661"/>
      <c r="AM59" s="661"/>
      <c r="AN59" s="661"/>
      <c r="AO59" s="662"/>
      <c r="AP59" s="663"/>
      <c r="AQ59" s="663"/>
      <c r="AR59" s="663"/>
      <c r="AS59" s="663"/>
      <c r="AT59" s="663"/>
      <c r="AU59" s="663"/>
      <c r="AV59" s="42"/>
      <c r="AW59" s="683"/>
      <c r="AX59" s="684"/>
      <c r="AY59" s="685"/>
      <c r="AZ59" s="142">
        <f t="shared" si="4"/>
        <v>0</v>
      </c>
      <c r="BA59" s="142">
        <f t="shared" si="0"/>
        <v>0</v>
      </c>
      <c r="BB59" s="90">
        <f t="shared" si="1"/>
        <v>0</v>
      </c>
    </row>
    <row r="60" spans="1:54" ht="2.1" customHeight="1" x14ac:dyDescent="0.3">
      <c r="A60" s="343"/>
      <c r="B60" s="127"/>
      <c r="C60" s="127"/>
      <c r="D60" s="127"/>
      <c r="E60" s="127"/>
      <c r="F60" s="127"/>
      <c r="G60" s="127"/>
      <c r="H60" s="127"/>
      <c r="I60" s="127"/>
      <c r="J60" s="127"/>
      <c r="K60" s="344"/>
      <c r="L60" s="344"/>
      <c r="M60" s="344"/>
      <c r="N60" s="344"/>
      <c r="O60" s="344"/>
      <c r="P60" s="344"/>
      <c r="Q60" s="345"/>
      <c r="R60" s="344"/>
      <c r="S60" s="344"/>
      <c r="T60" s="344"/>
      <c r="U60" s="147"/>
      <c r="V60" s="346"/>
      <c r="W60" s="346"/>
      <c r="X60" s="74"/>
      <c r="Y60" s="147"/>
      <c r="Z60" s="158"/>
      <c r="AA60" s="158"/>
      <c r="AB60" s="18"/>
      <c r="AC60" s="33"/>
      <c r="AD60" s="347"/>
      <c r="AE60" s="347"/>
      <c r="AF60" s="347"/>
      <c r="AG60" s="55"/>
      <c r="AH60" s="157"/>
      <c r="AI60" s="54"/>
      <c r="AJ60" s="750"/>
      <c r="AK60" s="750"/>
      <c r="AL60" s="750"/>
      <c r="AM60" s="750"/>
      <c r="AN60" s="750"/>
      <c r="AO60" s="751"/>
      <c r="AP60" s="749"/>
      <c r="AQ60" s="749"/>
      <c r="AR60" s="749"/>
      <c r="AS60" s="349"/>
      <c r="AT60" s="350"/>
      <c r="AU60" s="348"/>
      <c r="AV60" s="348"/>
      <c r="AW60" s="349"/>
      <c r="AX60" s="350"/>
      <c r="AY60" s="351"/>
      <c r="AZ60" s="142">
        <f>SUM(AP60,AS60,AW60)</f>
        <v>0</v>
      </c>
      <c r="BB60" s="90">
        <f t="shared" si="1"/>
        <v>0</v>
      </c>
    </row>
    <row r="61" spans="1:54" ht="2.1" customHeight="1" x14ac:dyDescent="0.3">
      <c r="A61" s="343"/>
      <c r="B61" s="127"/>
      <c r="C61" s="127"/>
      <c r="D61" s="127"/>
      <c r="E61" s="127"/>
      <c r="F61" s="127"/>
      <c r="G61" s="127"/>
      <c r="H61" s="127"/>
      <c r="I61" s="127"/>
      <c r="J61" s="127"/>
      <c r="K61" s="344"/>
      <c r="L61" s="352"/>
      <c r="M61" s="344"/>
      <c r="N61" s="344"/>
      <c r="O61" s="344"/>
      <c r="P61" s="344"/>
      <c r="Q61" s="739"/>
      <c r="R61" s="740"/>
      <c r="S61" s="740"/>
      <c r="T61" s="740"/>
      <c r="U61" s="148"/>
      <c r="V61" s="353"/>
      <c r="W61" s="160"/>
      <c r="X61" s="149"/>
      <c r="Y61" s="159"/>
      <c r="Z61" s="160"/>
      <c r="AA61" s="161"/>
      <c r="AB61" s="17"/>
      <c r="AC61" s="737"/>
      <c r="AD61" s="737"/>
      <c r="AE61" s="737"/>
      <c r="AF61" s="737"/>
      <c r="AG61" s="16"/>
      <c r="AH61" s="354"/>
      <c r="AI61" s="16"/>
      <c r="AJ61" s="162"/>
      <c r="AK61" s="162"/>
      <c r="AL61" s="162"/>
      <c r="AM61" s="162"/>
      <c r="AN61" s="162"/>
      <c r="AO61" s="162"/>
      <c r="AY61" s="308"/>
    </row>
    <row r="62" spans="1:54" ht="15" customHeight="1" thickBot="1" x14ac:dyDescent="0.35">
      <c r="A62" s="343"/>
      <c r="B62" s="127"/>
      <c r="C62" s="127"/>
      <c r="D62" s="127"/>
      <c r="E62" s="127"/>
      <c r="F62" s="127"/>
      <c r="G62" s="127"/>
      <c r="H62" s="127"/>
      <c r="I62" s="342" t="str">
        <f>Cotisations!A41</f>
        <v>MONTANT NET SOCIAL</v>
      </c>
      <c r="J62" s="355"/>
      <c r="K62" s="356"/>
      <c r="L62" s="355"/>
      <c r="M62" s="356"/>
      <c r="N62" s="356"/>
      <c r="O62" s="356"/>
      <c r="P62" s="356"/>
      <c r="Q62" s="741">
        <f>Y64+Y91</f>
        <v>0</v>
      </c>
      <c r="R62" s="742"/>
      <c r="S62" s="742"/>
      <c r="T62" s="743"/>
      <c r="V62" s="353"/>
      <c r="W62" s="160"/>
      <c r="X62" s="149"/>
      <c r="Y62" s="160"/>
      <c r="Z62" s="160"/>
      <c r="AA62" s="161"/>
      <c r="AB62" s="17"/>
      <c r="AC62" s="30"/>
      <c r="AD62" s="181"/>
      <c r="AE62" s="181"/>
      <c r="AF62" s="17"/>
      <c r="AG62" s="16"/>
      <c r="AH62" s="16"/>
      <c r="AI62" s="16"/>
      <c r="AJ62" s="16"/>
      <c r="AK62" s="16"/>
      <c r="AL62" s="16"/>
      <c r="AM62" s="16"/>
      <c r="AN62" s="16"/>
      <c r="AO62" s="16"/>
      <c r="AP62" s="747">
        <f>SUM(AP29:AR59)</f>
        <v>0</v>
      </c>
      <c r="AQ62" s="747"/>
      <c r="AR62" s="747"/>
      <c r="AS62" s="747">
        <f>SUM(AS29:AU60)</f>
        <v>0</v>
      </c>
      <c r="AT62" s="747"/>
      <c r="AU62" s="747"/>
      <c r="AV62" s="357">
        <f>SUM(AV29:AV59)</f>
        <v>0</v>
      </c>
      <c r="AW62" s="671">
        <f>SUM(AW29:AY59)</f>
        <v>0</v>
      </c>
      <c r="AX62" s="672"/>
      <c r="AY62" s="673"/>
    </row>
    <row r="63" spans="1:54" ht="15" hidden="1" customHeight="1" thickBot="1" x14ac:dyDescent="0.35">
      <c r="A63" s="358"/>
      <c r="B63" s="127"/>
      <c r="C63" s="127"/>
      <c r="D63" s="127"/>
      <c r="E63" s="127"/>
      <c r="F63" s="127"/>
      <c r="G63" s="127"/>
      <c r="H63" s="127"/>
      <c r="I63" s="127"/>
      <c r="J63" s="127"/>
      <c r="K63" s="344"/>
      <c r="L63" s="352"/>
      <c r="M63" s="344"/>
      <c r="N63" s="344"/>
      <c r="O63" s="344"/>
      <c r="P63" s="344"/>
      <c r="Q63" s="739"/>
      <c r="R63" s="740"/>
      <c r="S63" s="740"/>
      <c r="T63" s="740"/>
      <c r="U63" s="148"/>
      <c r="V63" s="353"/>
      <c r="W63" s="160"/>
      <c r="X63" s="149"/>
      <c r="Y63" s="160"/>
      <c r="Z63" s="160"/>
      <c r="AA63" s="161"/>
      <c r="AB63" s="17"/>
      <c r="AC63" s="30" t="s">
        <v>50</v>
      </c>
      <c r="AD63" s="181"/>
      <c r="AE63" s="181"/>
      <c r="AF63" s="17"/>
      <c r="AG63" s="16"/>
      <c r="AH63" s="5"/>
      <c r="AI63" s="16"/>
      <c r="AJ63" s="16"/>
      <c r="AK63" s="16"/>
      <c r="AL63" s="16"/>
      <c r="AM63" s="16"/>
      <c r="AN63" s="16"/>
      <c r="AO63" s="16"/>
      <c r="AP63" s="16"/>
      <c r="AQ63" s="16"/>
      <c r="AR63" s="16"/>
      <c r="AS63" s="16"/>
      <c r="AT63" s="16"/>
      <c r="AU63" s="16"/>
      <c r="AV63" s="16"/>
      <c r="AW63" s="16"/>
      <c r="AX63" s="16"/>
      <c r="AY63" s="359"/>
    </row>
    <row r="64" spans="1:54" ht="14.1" customHeight="1" thickTop="1" x14ac:dyDescent="0.3">
      <c r="A64" s="360" t="s">
        <v>48</v>
      </c>
      <c r="B64" s="284"/>
      <c r="C64" s="75"/>
      <c r="D64" s="75"/>
      <c r="E64" s="75"/>
      <c r="F64" s="75"/>
      <c r="G64" s="75"/>
      <c r="H64" s="75"/>
      <c r="I64" s="3"/>
      <c r="J64" s="3"/>
      <c r="K64" s="3"/>
      <c r="L64" s="3"/>
      <c r="M64" s="3" t="s">
        <v>49</v>
      </c>
      <c r="N64" s="75"/>
      <c r="O64" s="75"/>
      <c r="P64" s="75"/>
      <c r="Q64" s="611" t="s">
        <v>216</v>
      </c>
      <c r="R64" s="611"/>
      <c r="S64" s="611"/>
      <c r="T64" s="611"/>
      <c r="U64" s="612" t="s">
        <v>217</v>
      </c>
      <c r="V64" s="612"/>
      <c r="W64" s="612"/>
      <c r="X64" s="612"/>
      <c r="Y64" s="613">
        <f>Y39-AC59</f>
        <v>0</v>
      </c>
      <c r="Z64" s="613"/>
      <c r="AA64" s="613"/>
      <c r="AB64" s="613"/>
      <c r="AC64" s="30"/>
      <c r="AD64" s="181"/>
      <c r="AE64" s="181"/>
      <c r="AF64" s="17"/>
      <c r="AG64" s="16"/>
      <c r="AH64" s="16"/>
      <c r="AI64" s="16"/>
      <c r="AJ64" s="16"/>
      <c r="AK64" s="16"/>
      <c r="AL64" s="16"/>
      <c r="AM64" s="16"/>
      <c r="AN64" s="16"/>
      <c r="AO64" s="16"/>
      <c r="AP64" s="16"/>
      <c r="AQ64" s="16"/>
      <c r="AR64" s="16"/>
      <c r="AS64" s="16"/>
      <c r="AT64" s="16"/>
      <c r="AU64" s="16"/>
      <c r="AV64" s="16"/>
      <c r="AW64" s="16"/>
      <c r="AX64" s="16"/>
      <c r="AY64" s="359"/>
    </row>
    <row r="65" spans="1:54" ht="15" hidden="1" customHeight="1" x14ac:dyDescent="0.3">
      <c r="A65" s="343"/>
      <c r="B65" s="127"/>
      <c r="C65" s="127"/>
      <c r="D65" s="127"/>
      <c r="E65" s="127"/>
      <c r="F65" s="127"/>
      <c r="G65" s="127"/>
      <c r="H65" s="127"/>
      <c r="I65" s="127"/>
      <c r="J65" s="127"/>
      <c r="K65" s="344"/>
      <c r="L65" s="352"/>
      <c r="M65" s="344"/>
      <c r="N65" s="344"/>
      <c r="O65" s="344"/>
      <c r="P65" s="344"/>
      <c r="Q65" s="739"/>
      <c r="R65" s="740"/>
      <c r="S65" s="740"/>
      <c r="T65" s="740"/>
      <c r="U65" s="148"/>
      <c r="V65" s="353"/>
      <c r="W65" s="160"/>
      <c r="X65" s="149"/>
      <c r="Y65" s="160"/>
      <c r="Z65" s="41"/>
      <c r="AA65" s="41"/>
      <c r="AB65" s="17"/>
      <c r="AC65" s="30"/>
      <c r="AD65" s="181"/>
      <c r="AE65" s="181"/>
      <c r="AF65" s="17"/>
      <c r="AG65" s="16"/>
      <c r="AI65" s="738"/>
      <c r="AJ65" s="738"/>
      <c r="AK65" s="738"/>
      <c r="AL65" s="738"/>
      <c r="AM65" s="738"/>
      <c r="AN65" s="738"/>
      <c r="AO65" s="738"/>
      <c r="AY65" s="308"/>
    </row>
    <row r="66" spans="1:54" s="13" customFormat="1" ht="11.1" customHeight="1" x14ac:dyDescent="0.3">
      <c r="A66" s="361" t="s">
        <v>210</v>
      </c>
      <c r="B66" s="165"/>
      <c r="C66" s="166"/>
      <c r="D66" s="166"/>
      <c r="E66" s="166"/>
      <c r="F66" s="166"/>
      <c r="G66" s="166"/>
      <c r="H66" s="166"/>
      <c r="I66" s="166"/>
      <c r="J66" s="166"/>
      <c r="K66" s="166"/>
      <c r="L66" s="166"/>
      <c r="M66" s="166"/>
      <c r="N66" s="166"/>
      <c r="O66" s="166"/>
      <c r="P66" s="166"/>
      <c r="Q66" s="362"/>
      <c r="R66" s="166"/>
      <c r="S66" s="166"/>
      <c r="T66" s="166"/>
      <c r="U66" s="166"/>
      <c r="V66" s="166"/>
      <c r="W66" s="166"/>
      <c r="X66" s="166"/>
      <c r="Y66" s="167"/>
      <c r="Z66" s="167"/>
      <c r="AA66" s="167"/>
      <c r="AB66" s="167"/>
      <c r="AC66" s="167"/>
      <c r="AD66" s="167"/>
      <c r="AE66" s="167"/>
      <c r="AF66" s="168"/>
      <c r="AG66" s="363" t="s">
        <v>211</v>
      </c>
      <c r="AH66" s="364" t="s">
        <v>51</v>
      </c>
      <c r="AR66" s="363" t="s">
        <v>61</v>
      </c>
      <c r="AS66" s="364" t="s">
        <v>62</v>
      </c>
      <c r="AY66" s="169"/>
      <c r="AZ66" s="163"/>
      <c r="BA66" s="163"/>
      <c r="BB66" s="14"/>
    </row>
    <row r="67" spans="1:54" s="13" customFormat="1" ht="11.1" customHeight="1" x14ac:dyDescent="0.3">
      <c r="A67" s="170"/>
      <c r="B67" s="365" t="s">
        <v>212</v>
      </c>
      <c r="C67" s="366"/>
      <c r="D67" s="366"/>
      <c r="E67" s="366"/>
      <c r="F67" s="366"/>
      <c r="G67" s="366"/>
      <c r="H67" s="366"/>
      <c r="I67" s="366"/>
      <c r="J67" s="366"/>
      <c r="K67" s="367"/>
      <c r="L67" s="368"/>
      <c r="M67" s="368"/>
      <c r="N67" s="368"/>
      <c r="O67" s="368"/>
      <c r="P67" s="368"/>
      <c r="Q67" s="171"/>
      <c r="R67" s="368"/>
      <c r="S67" s="368"/>
      <c r="T67" s="368"/>
      <c r="U67" s="368"/>
      <c r="V67" s="369"/>
      <c r="W67" s="369"/>
      <c r="X67" s="370"/>
      <c r="Y67" s="371"/>
      <c r="Z67" s="371"/>
      <c r="AA67" s="744"/>
      <c r="AB67" s="744"/>
      <c r="AC67" s="347"/>
      <c r="AD67" s="347"/>
      <c r="AE67" s="347"/>
      <c r="AF67" s="18"/>
      <c r="AG67" s="363" t="s">
        <v>53</v>
      </c>
      <c r="AH67" s="364" t="s">
        <v>54</v>
      </c>
      <c r="AR67" s="363" t="s">
        <v>64</v>
      </c>
      <c r="AS67" s="364" t="s">
        <v>65</v>
      </c>
      <c r="AY67" s="169"/>
      <c r="AZ67" s="163"/>
      <c r="BA67" s="163"/>
      <c r="BB67" s="14"/>
    </row>
    <row r="68" spans="1:54" s="13" customFormat="1" ht="11.1" customHeight="1" x14ac:dyDescent="0.3">
      <c r="A68" s="172" t="s">
        <v>213</v>
      </c>
      <c r="B68" s="365"/>
      <c r="C68" s="372"/>
      <c r="D68" s="372"/>
      <c r="E68" s="372"/>
      <c r="F68" s="372"/>
      <c r="G68" s="372"/>
      <c r="H68" s="372"/>
      <c r="I68" s="372"/>
      <c r="J68" s="372"/>
      <c r="K68" s="109"/>
      <c r="L68" s="373"/>
      <c r="M68" s="109"/>
      <c r="N68" s="109"/>
      <c r="O68" s="109"/>
      <c r="P68" s="109"/>
      <c r="Q68" s="173"/>
      <c r="R68" s="174"/>
      <c r="S68" s="174"/>
      <c r="T68" s="174"/>
      <c r="U68" s="347"/>
      <c r="X68" s="347"/>
      <c r="Y68" s="374"/>
      <c r="Z68" s="374"/>
      <c r="AA68" s="374"/>
      <c r="AB68" s="374"/>
      <c r="AC68" s="347"/>
      <c r="AD68" s="347"/>
      <c r="AE68" s="347"/>
      <c r="AF68" s="18"/>
      <c r="AG68" s="363" t="s">
        <v>55</v>
      </c>
      <c r="AH68" s="364" t="s">
        <v>56</v>
      </c>
      <c r="AO68" s="318"/>
      <c r="AR68" s="363" t="s">
        <v>67</v>
      </c>
      <c r="AS68" s="364" t="s">
        <v>68</v>
      </c>
      <c r="AW68" s="14"/>
      <c r="AX68" s="14"/>
      <c r="AY68" s="175"/>
      <c r="AZ68" s="163"/>
      <c r="BA68" s="163"/>
      <c r="BB68" s="14"/>
    </row>
    <row r="69" spans="1:54" s="13" customFormat="1" ht="11.1" customHeight="1" x14ac:dyDescent="0.3">
      <c r="A69" s="176" t="s">
        <v>239</v>
      </c>
      <c r="B69" s="365"/>
      <c r="C69" s="372"/>
      <c r="D69" s="372"/>
      <c r="E69" s="372"/>
      <c r="F69" s="372"/>
      <c r="G69" s="372"/>
      <c r="H69" s="372"/>
      <c r="I69" s="372"/>
      <c r="J69" s="372"/>
      <c r="K69" s="109"/>
      <c r="L69" s="373"/>
      <c r="M69" s="109"/>
      <c r="N69" s="109"/>
      <c r="O69" s="109"/>
      <c r="P69" s="109"/>
      <c r="Q69" s="177"/>
      <c r="R69" s="178"/>
      <c r="S69" s="178"/>
      <c r="T69" s="179"/>
      <c r="U69" s="375"/>
      <c r="V69" s="375"/>
      <c r="W69" s="374"/>
      <c r="X69" s="374"/>
      <c r="Y69" s="164"/>
      <c r="Z69" s="374"/>
      <c r="AA69" s="374"/>
      <c r="AB69" s="18"/>
      <c r="AC69" s="33"/>
      <c r="AD69" s="347"/>
      <c r="AE69" s="347"/>
      <c r="AF69" s="18"/>
      <c r="AG69" s="363" t="s">
        <v>58</v>
      </c>
      <c r="AH69" s="364" t="s">
        <v>59</v>
      </c>
      <c r="AO69" s="318"/>
      <c r="AR69" s="363" t="s">
        <v>70</v>
      </c>
      <c r="AS69" s="364" t="s">
        <v>99</v>
      </c>
      <c r="AX69" s="318"/>
      <c r="AY69" s="180"/>
      <c r="AZ69" s="163"/>
      <c r="BA69" s="163"/>
      <c r="BB69" s="14"/>
    </row>
    <row r="70" spans="1:54" ht="2.25" customHeight="1" x14ac:dyDescent="0.3">
      <c r="A70" s="184"/>
      <c r="B70" s="16"/>
      <c r="C70" s="16"/>
      <c r="D70" s="16"/>
      <c r="E70" s="16"/>
      <c r="F70" s="16"/>
      <c r="G70" s="16"/>
      <c r="H70" s="16"/>
      <c r="I70" s="16"/>
      <c r="J70" s="16"/>
      <c r="K70" s="16"/>
      <c r="L70" s="16"/>
      <c r="M70" s="16"/>
      <c r="N70" s="16"/>
      <c r="O70" s="16"/>
      <c r="P70" s="16"/>
      <c r="Q70" s="181"/>
      <c r="R70" s="181"/>
      <c r="S70" s="181"/>
      <c r="T70" s="178"/>
      <c r="U70" s="181"/>
      <c r="V70" s="181"/>
      <c r="W70" s="181"/>
      <c r="X70" s="181"/>
      <c r="Y70" s="181"/>
      <c r="Z70" s="181"/>
      <c r="AA70" s="181"/>
      <c r="AB70" s="181"/>
      <c r="AC70" s="181"/>
      <c r="AD70" s="181"/>
      <c r="AE70" s="181"/>
      <c r="AF70" s="181"/>
      <c r="AG70" s="16"/>
      <c r="AI70" s="16"/>
      <c r="AJ70" s="73"/>
      <c r="AK70" s="73"/>
      <c r="AL70" s="73"/>
      <c r="AM70" s="73"/>
      <c r="AN70" s="73"/>
      <c r="AO70" s="186"/>
      <c r="AR70" s="75"/>
      <c r="AS70" s="75"/>
      <c r="AT70" s="75"/>
      <c r="AU70" s="75"/>
      <c r="AV70" s="75"/>
      <c r="AW70" s="75"/>
      <c r="AX70" s="187"/>
      <c r="AY70" s="376"/>
    </row>
    <row r="71" spans="1:54" s="16" customFormat="1" ht="14.1" customHeight="1" x14ac:dyDescent="0.3">
      <c r="A71" s="745" t="s">
        <v>57</v>
      </c>
      <c r="B71" s="745"/>
      <c r="C71" s="745"/>
      <c r="D71" s="745"/>
      <c r="E71" s="745"/>
      <c r="F71" s="745"/>
      <c r="G71" s="745"/>
      <c r="H71" s="745"/>
      <c r="I71" s="745"/>
      <c r="J71" s="745"/>
      <c r="K71" s="745"/>
      <c r="L71" s="745"/>
      <c r="M71" s="745"/>
      <c r="N71" s="745"/>
      <c r="O71" s="745"/>
      <c r="P71" s="745"/>
      <c r="Q71" s="745"/>
      <c r="R71" s="745"/>
      <c r="S71" s="745"/>
      <c r="T71" s="745"/>
      <c r="U71" s="745"/>
      <c r="V71" s="745"/>
      <c r="W71" s="745"/>
      <c r="X71" s="745"/>
      <c r="Y71" s="745"/>
      <c r="Z71" s="745"/>
      <c r="AA71" s="745"/>
      <c r="AB71" s="745"/>
      <c r="AC71" s="745"/>
      <c r="AD71" s="745"/>
      <c r="AE71" s="745"/>
      <c r="AF71" s="745"/>
      <c r="AG71" s="745" t="s">
        <v>73</v>
      </c>
      <c r="AH71" s="745"/>
      <c r="AI71" s="745"/>
      <c r="AJ71" s="745"/>
      <c r="AK71" s="745"/>
      <c r="AL71" s="745"/>
      <c r="AM71" s="745"/>
      <c r="AN71" s="745"/>
      <c r="AO71" s="745"/>
      <c r="AP71" s="745"/>
      <c r="AQ71" s="745"/>
      <c r="AR71" s="745"/>
      <c r="AS71" s="745"/>
      <c r="AT71" s="745"/>
      <c r="AU71" s="745"/>
      <c r="AV71" s="745"/>
      <c r="AW71" s="745"/>
      <c r="AX71" s="745"/>
      <c r="AY71" s="745"/>
      <c r="AZ71" s="219"/>
      <c r="BA71" s="219"/>
      <c r="BB71" s="22"/>
    </row>
    <row r="72" spans="1:54" ht="2.25" customHeight="1" x14ac:dyDescent="0.3">
      <c r="A72" s="745"/>
      <c r="B72" s="745"/>
      <c r="C72" s="745"/>
      <c r="D72" s="745"/>
      <c r="E72" s="745"/>
      <c r="F72" s="745"/>
      <c r="G72" s="745"/>
      <c r="H72" s="745"/>
      <c r="I72" s="745"/>
      <c r="J72" s="745"/>
      <c r="K72" s="745"/>
      <c r="L72" s="745"/>
      <c r="M72" s="745"/>
      <c r="N72" s="745"/>
      <c r="O72" s="745"/>
      <c r="P72" s="745"/>
      <c r="Q72" s="745"/>
      <c r="R72" s="745"/>
      <c r="S72" s="745"/>
      <c r="T72" s="745"/>
      <c r="U72" s="745"/>
      <c r="V72" s="745"/>
      <c r="W72" s="745"/>
      <c r="X72" s="745"/>
      <c r="Y72" s="745"/>
      <c r="Z72" s="745"/>
      <c r="AA72" s="745"/>
      <c r="AB72" s="745"/>
      <c r="AC72" s="745"/>
      <c r="AD72" s="745"/>
      <c r="AE72" s="745"/>
      <c r="AF72" s="745"/>
      <c r="AG72" s="16"/>
      <c r="AI72" s="16"/>
      <c r="AJ72" s="73"/>
      <c r="AK72" s="377"/>
      <c r="AL72" s="377"/>
      <c r="AM72" s="377"/>
      <c r="AN72" s="377"/>
      <c r="AO72" s="378"/>
      <c r="AP72" s="187"/>
      <c r="AQ72" s="187"/>
      <c r="AR72" s="187"/>
      <c r="AS72" s="187"/>
      <c r="AT72" s="187"/>
      <c r="AU72" s="187"/>
      <c r="AV72" s="187"/>
      <c r="AW72" s="187"/>
      <c r="AX72" s="187"/>
      <c r="AY72" s="308"/>
    </row>
    <row r="73" spans="1:54" ht="14.1" customHeight="1" x14ac:dyDescent="0.3">
      <c r="A73" s="228" t="s">
        <v>60</v>
      </c>
      <c r="C73" s="379"/>
      <c r="D73" s="379"/>
      <c r="E73" s="379"/>
      <c r="F73" s="379"/>
      <c r="G73" s="379"/>
      <c r="H73" s="379"/>
      <c r="I73" s="379"/>
      <c r="J73" s="379"/>
      <c r="K73" s="379"/>
      <c r="L73" s="379"/>
      <c r="M73" s="380"/>
      <c r="N73" s="380"/>
      <c r="O73" s="380"/>
      <c r="Q73" s="736">
        <f>AV62</f>
        <v>0</v>
      </c>
      <c r="R73" s="736"/>
      <c r="S73" s="736"/>
      <c r="T73" s="736"/>
      <c r="U73" s="624">
        <v>0</v>
      </c>
      <c r="V73" s="624"/>
      <c r="W73" s="624"/>
      <c r="X73" s="624"/>
      <c r="Y73" s="611">
        <f>Q73*U73</f>
        <v>0</v>
      </c>
      <c r="Z73" s="611"/>
      <c r="AA73" s="611"/>
      <c r="AB73" s="611"/>
      <c r="AC73" s="39"/>
      <c r="AD73" s="183"/>
      <c r="AE73" s="183"/>
      <c r="AF73" s="183"/>
      <c r="AG73" s="746"/>
      <c r="AH73" s="746"/>
      <c r="AI73" s="746"/>
      <c r="AJ73" s="746"/>
      <c r="AK73" s="746"/>
      <c r="AL73" s="746"/>
      <c r="AM73" s="746"/>
      <c r="AN73" s="746"/>
      <c r="AO73" s="746"/>
      <c r="AP73" s="746"/>
      <c r="AQ73" s="746"/>
      <c r="AR73" s="746"/>
      <c r="AS73" s="746"/>
      <c r="AT73" s="746"/>
      <c r="AU73" s="746"/>
      <c r="AV73" s="746"/>
      <c r="AW73" s="746"/>
      <c r="AX73" s="746"/>
      <c r="AY73" s="746"/>
      <c r="AZ73" s="155"/>
      <c r="BA73" s="155"/>
      <c r="BB73" s="75"/>
    </row>
    <row r="74" spans="1:54" ht="2.25" customHeight="1" x14ac:dyDescent="0.3">
      <c r="A74" s="184"/>
      <c r="B74" s="16"/>
      <c r="C74" s="381"/>
      <c r="D74" s="381"/>
      <c r="E74" s="381"/>
      <c r="F74" s="381"/>
      <c r="G74" s="381"/>
      <c r="H74" s="381"/>
      <c r="I74" s="381"/>
      <c r="J74" s="381"/>
      <c r="K74" s="381"/>
      <c r="L74" s="381"/>
      <c r="M74" s="382"/>
      <c r="N74" s="382"/>
      <c r="O74" s="382"/>
      <c r="P74" s="16"/>
      <c r="Q74" s="35"/>
      <c r="R74" s="383"/>
      <c r="S74" s="383"/>
      <c r="T74" s="20"/>
      <c r="U74" s="50"/>
      <c r="V74" s="384"/>
      <c r="W74" s="384"/>
      <c r="X74" s="21"/>
      <c r="Y74" s="50"/>
      <c r="Z74" s="384"/>
      <c r="AA74" s="384"/>
      <c r="AB74" s="21"/>
      <c r="AC74" s="30"/>
      <c r="AD74" s="181"/>
      <c r="AE74" s="181"/>
      <c r="AF74" s="181"/>
      <c r="AG74" s="746"/>
      <c r="AH74" s="746"/>
      <c r="AI74" s="746"/>
      <c r="AJ74" s="746"/>
      <c r="AK74" s="746"/>
      <c r="AL74" s="746"/>
      <c r="AM74" s="746"/>
      <c r="AN74" s="746"/>
      <c r="AO74" s="746"/>
      <c r="AP74" s="746"/>
      <c r="AQ74" s="746"/>
      <c r="AR74" s="746"/>
      <c r="AS74" s="746"/>
      <c r="AT74" s="746"/>
      <c r="AU74" s="746"/>
      <c r="AV74" s="746"/>
      <c r="AW74" s="746"/>
      <c r="AX74" s="746"/>
      <c r="AY74" s="746"/>
    </row>
    <row r="75" spans="1:54" ht="14.1" customHeight="1" x14ac:dyDescent="0.3">
      <c r="A75" s="645" t="s">
        <v>63</v>
      </c>
      <c r="B75" s="748"/>
      <c r="C75" s="748"/>
      <c r="D75" s="748"/>
      <c r="E75" s="748"/>
      <c r="F75" s="748"/>
      <c r="G75" s="748"/>
      <c r="H75" s="748"/>
      <c r="I75" s="748"/>
      <c r="J75" s="748"/>
      <c r="K75" s="748"/>
      <c r="L75" s="748"/>
      <c r="M75" s="748"/>
      <c r="N75" s="748"/>
      <c r="O75" s="748"/>
      <c r="P75" s="748"/>
      <c r="Q75" s="727">
        <v>0</v>
      </c>
      <c r="R75" s="727"/>
      <c r="S75" s="727"/>
      <c r="T75" s="727"/>
      <c r="U75" s="624">
        <v>0</v>
      </c>
      <c r="V75" s="624"/>
      <c r="W75" s="624"/>
      <c r="X75" s="624"/>
      <c r="Y75" s="611">
        <f>Q75*U75</f>
        <v>0</v>
      </c>
      <c r="Z75" s="611"/>
      <c r="AA75" s="611"/>
      <c r="AB75" s="611"/>
      <c r="AC75" s="39"/>
      <c r="AD75" s="183"/>
      <c r="AE75" s="183"/>
      <c r="AF75" s="183"/>
      <c r="AG75" s="746"/>
      <c r="AH75" s="746"/>
      <c r="AI75" s="746"/>
      <c r="AJ75" s="746"/>
      <c r="AK75" s="746"/>
      <c r="AL75" s="746"/>
      <c r="AM75" s="746"/>
      <c r="AN75" s="746"/>
      <c r="AO75" s="746"/>
      <c r="AP75" s="746"/>
      <c r="AQ75" s="746"/>
      <c r="AR75" s="746"/>
      <c r="AS75" s="746"/>
      <c r="AT75" s="746"/>
      <c r="AU75" s="746"/>
      <c r="AV75" s="746"/>
      <c r="AW75" s="746"/>
      <c r="AX75" s="746"/>
      <c r="AY75" s="746"/>
      <c r="AZ75" s="155"/>
      <c r="BA75" s="155"/>
      <c r="BB75" s="75"/>
    </row>
    <row r="76" spans="1:54" ht="2.25" customHeight="1" x14ac:dyDescent="0.3">
      <c r="A76" s="184"/>
      <c r="B76" s="16"/>
      <c r="C76" s="181"/>
      <c r="D76" s="181"/>
      <c r="E76" s="22"/>
      <c r="F76" s="16"/>
      <c r="G76" s="16"/>
      <c r="H76" s="16"/>
      <c r="I76" s="16"/>
      <c r="J76" s="16"/>
      <c r="K76" s="16"/>
      <c r="L76" s="16"/>
      <c r="M76" s="16"/>
      <c r="N76" s="16"/>
      <c r="O76" s="16"/>
      <c r="P76" s="16"/>
      <c r="Q76" s="726"/>
      <c r="R76" s="726"/>
      <c r="S76" s="726"/>
      <c r="T76" s="726"/>
      <c r="U76" s="30"/>
      <c r="V76" s="181"/>
      <c r="W76" s="181"/>
      <c r="X76" s="17"/>
      <c r="Y76" s="30"/>
      <c r="Z76" s="181"/>
      <c r="AA76" s="181"/>
      <c r="AB76" s="17"/>
      <c r="AC76" s="30"/>
      <c r="AD76" s="181"/>
      <c r="AE76" s="181"/>
      <c r="AF76" s="181"/>
      <c r="AG76" s="746"/>
      <c r="AH76" s="746"/>
      <c r="AI76" s="746"/>
      <c r="AJ76" s="746"/>
      <c r="AK76" s="746"/>
      <c r="AL76" s="746"/>
      <c r="AM76" s="746"/>
      <c r="AN76" s="746"/>
      <c r="AO76" s="746"/>
      <c r="AP76" s="746"/>
      <c r="AQ76" s="746"/>
      <c r="AR76" s="746"/>
      <c r="AS76" s="746"/>
      <c r="AT76" s="746"/>
      <c r="AU76" s="746"/>
      <c r="AV76" s="746"/>
      <c r="AW76" s="746"/>
      <c r="AX76" s="746"/>
      <c r="AY76" s="746"/>
    </row>
    <row r="77" spans="1:54" ht="14.1" customHeight="1" x14ac:dyDescent="0.3">
      <c r="A77" s="228"/>
      <c r="Q77" s="727">
        <v>0</v>
      </c>
      <c r="R77" s="727"/>
      <c r="S77" s="727"/>
      <c r="T77" s="727"/>
      <c r="U77" s="624">
        <v>0</v>
      </c>
      <c r="V77" s="624"/>
      <c r="W77" s="624"/>
      <c r="X77" s="624"/>
      <c r="Y77" s="611">
        <f>Q77*U77</f>
        <v>0</v>
      </c>
      <c r="Z77" s="611"/>
      <c r="AA77" s="611"/>
      <c r="AB77" s="611"/>
      <c r="AC77" s="39"/>
      <c r="AD77" s="183"/>
      <c r="AE77" s="183"/>
      <c r="AF77" s="183"/>
      <c r="AG77" s="746"/>
      <c r="AH77" s="746"/>
      <c r="AI77" s="746"/>
      <c r="AJ77" s="746"/>
      <c r="AK77" s="746"/>
      <c r="AL77" s="746"/>
      <c r="AM77" s="746"/>
      <c r="AN77" s="746"/>
      <c r="AO77" s="746"/>
      <c r="AP77" s="746"/>
      <c r="AQ77" s="746"/>
      <c r="AR77" s="746"/>
      <c r="AS77" s="746"/>
      <c r="AT77" s="746"/>
      <c r="AU77" s="746"/>
      <c r="AV77" s="746"/>
      <c r="AW77" s="746"/>
      <c r="AX77" s="746"/>
      <c r="AY77" s="746"/>
      <c r="AZ77" s="155"/>
      <c r="BA77" s="155"/>
      <c r="BB77" s="75"/>
    </row>
    <row r="78" spans="1:54" ht="2.25" customHeight="1" x14ac:dyDescent="0.3">
      <c r="A78" s="184"/>
      <c r="B78" s="16"/>
      <c r="C78" s="181"/>
      <c r="D78" s="181"/>
      <c r="E78" s="22"/>
      <c r="F78" s="16"/>
      <c r="G78" s="16"/>
      <c r="H78" s="16"/>
      <c r="I78" s="16"/>
      <c r="J78" s="16"/>
      <c r="K78" s="16"/>
      <c r="L78" s="16"/>
      <c r="M78" s="16"/>
      <c r="N78" s="16"/>
      <c r="O78" s="16"/>
      <c r="P78" s="16"/>
      <c r="Q78" s="726"/>
      <c r="R78" s="726"/>
      <c r="S78" s="726"/>
      <c r="T78" s="726"/>
      <c r="U78" s="30"/>
      <c r="V78" s="181"/>
      <c r="W78" s="181"/>
      <c r="X78" s="17"/>
      <c r="Y78" s="30"/>
      <c r="Z78" s="181"/>
      <c r="AA78" s="181"/>
      <c r="AB78" s="17"/>
      <c r="AC78" s="30"/>
      <c r="AD78" s="181"/>
      <c r="AE78" s="181"/>
      <c r="AF78" s="181"/>
      <c r="AG78" s="746"/>
      <c r="AH78" s="746"/>
      <c r="AI78" s="746"/>
      <c r="AJ78" s="746"/>
      <c r="AK78" s="746"/>
      <c r="AL78" s="746"/>
      <c r="AM78" s="746"/>
      <c r="AN78" s="746"/>
      <c r="AO78" s="746"/>
      <c r="AP78" s="746"/>
      <c r="AQ78" s="746"/>
      <c r="AR78" s="746"/>
      <c r="AS78" s="746"/>
      <c r="AT78" s="746"/>
      <c r="AU78" s="746"/>
      <c r="AV78" s="746"/>
      <c r="AW78" s="746"/>
      <c r="AX78" s="746"/>
      <c r="AY78" s="746"/>
    </row>
    <row r="79" spans="1:54" ht="14.1" customHeight="1" x14ac:dyDescent="0.3">
      <c r="A79" s="228"/>
      <c r="F79" s="733" t="s">
        <v>66</v>
      </c>
      <c r="G79" s="733"/>
      <c r="H79" s="733"/>
      <c r="I79" s="733"/>
      <c r="J79" s="733"/>
      <c r="K79" s="733"/>
      <c r="L79" s="733"/>
      <c r="M79" s="733"/>
      <c r="N79" s="733"/>
      <c r="O79" s="733"/>
      <c r="P79" s="733"/>
      <c r="Q79" s="623" t="s">
        <v>1</v>
      </c>
      <c r="R79" s="623"/>
      <c r="S79" s="623"/>
      <c r="T79" s="623"/>
      <c r="U79" s="622" t="s">
        <v>1</v>
      </c>
      <c r="V79" s="622"/>
      <c r="W79" s="622"/>
      <c r="X79" s="622"/>
      <c r="Y79" s="728">
        <f>Y73+Y75+Y77</f>
        <v>0</v>
      </c>
      <c r="Z79" s="728"/>
      <c r="AA79" s="728"/>
      <c r="AB79" s="728"/>
      <c r="AC79" s="183"/>
      <c r="AD79" s="183"/>
      <c r="AE79" s="183"/>
      <c r="AF79" s="183"/>
      <c r="AG79" s="746"/>
      <c r="AH79" s="746"/>
      <c r="AI79" s="746"/>
      <c r="AJ79" s="746"/>
      <c r="AK79" s="746"/>
      <c r="AL79" s="746"/>
      <c r="AM79" s="746"/>
      <c r="AN79" s="746"/>
      <c r="AO79" s="746"/>
      <c r="AP79" s="746"/>
      <c r="AQ79" s="746"/>
      <c r="AR79" s="746"/>
      <c r="AS79" s="746"/>
      <c r="AT79" s="746"/>
      <c r="AU79" s="746"/>
      <c r="AV79" s="746"/>
      <c r="AW79" s="746"/>
      <c r="AX79" s="746"/>
      <c r="AY79" s="746"/>
      <c r="AZ79" s="155"/>
      <c r="BA79" s="155"/>
      <c r="BB79" s="75"/>
    </row>
    <row r="80" spans="1:54" ht="2.25" customHeight="1" x14ac:dyDescent="0.3">
      <c r="A80" s="184"/>
      <c r="B80" s="16"/>
      <c r="C80" s="381"/>
      <c r="D80" s="381"/>
      <c r="E80" s="381"/>
      <c r="F80" s="381"/>
      <c r="G80" s="381"/>
      <c r="H80" s="381"/>
      <c r="I80" s="381"/>
      <c r="J80" s="381"/>
      <c r="K80" s="381"/>
      <c r="L80" s="381"/>
      <c r="M80" s="385"/>
      <c r="N80" s="385"/>
      <c r="O80" s="385"/>
      <c r="P80" s="16"/>
      <c r="Q80" s="30"/>
      <c r="R80" s="181"/>
      <c r="S80" s="181"/>
      <c r="T80" s="17"/>
      <c r="U80" s="30"/>
      <c r="V80" s="181"/>
      <c r="W80" s="181"/>
      <c r="X80" s="17"/>
      <c r="Y80" s="30"/>
      <c r="Z80" s="181"/>
      <c r="AA80" s="181"/>
      <c r="AB80" s="17"/>
      <c r="AC80" s="30"/>
      <c r="AD80" s="181"/>
      <c r="AE80" s="181"/>
      <c r="AF80" s="181"/>
      <c r="AG80" s="746"/>
      <c r="AH80" s="746"/>
      <c r="AI80" s="746"/>
      <c r="AJ80" s="746"/>
      <c r="AK80" s="746"/>
      <c r="AL80" s="746"/>
      <c r="AM80" s="746"/>
      <c r="AN80" s="746"/>
      <c r="AO80" s="746"/>
      <c r="AP80" s="746"/>
      <c r="AQ80" s="746"/>
      <c r="AR80" s="746"/>
      <c r="AS80" s="746"/>
      <c r="AT80" s="746"/>
      <c r="AU80" s="746"/>
      <c r="AV80" s="746"/>
      <c r="AW80" s="746"/>
      <c r="AX80" s="746"/>
      <c r="AY80" s="746"/>
    </row>
    <row r="81" spans="1:55" ht="14.1" customHeight="1" x14ac:dyDescent="0.3">
      <c r="A81" s="228" t="s">
        <v>69</v>
      </c>
      <c r="C81" s="379"/>
      <c r="D81" s="379"/>
      <c r="E81" s="379"/>
      <c r="F81" s="379"/>
      <c r="G81" s="379"/>
      <c r="H81" s="379"/>
      <c r="I81" s="379"/>
      <c r="J81" s="379"/>
      <c r="K81" s="379"/>
      <c r="L81" s="379"/>
      <c r="M81" s="386"/>
      <c r="N81" s="386"/>
      <c r="O81" s="386"/>
      <c r="Q81" s="732">
        <v>0</v>
      </c>
      <c r="R81" s="732"/>
      <c r="S81" s="732"/>
      <c r="T81" s="732"/>
      <c r="U81" s="624">
        <v>0</v>
      </c>
      <c r="V81" s="624"/>
      <c r="W81" s="624"/>
      <c r="X81" s="624"/>
      <c r="Y81" s="611">
        <f>Q81*U81</f>
        <v>0</v>
      </c>
      <c r="Z81" s="611"/>
      <c r="AA81" s="611"/>
      <c r="AB81" s="611"/>
      <c r="AC81" s="39"/>
      <c r="AD81" s="183"/>
      <c r="AE81" s="183"/>
      <c r="AF81" s="183"/>
      <c r="AG81" s="746"/>
      <c r="AH81" s="746"/>
      <c r="AI81" s="746"/>
      <c r="AJ81" s="746"/>
      <c r="AK81" s="746"/>
      <c r="AL81" s="746"/>
      <c r="AM81" s="746"/>
      <c r="AN81" s="746"/>
      <c r="AO81" s="746"/>
      <c r="AP81" s="746"/>
      <c r="AQ81" s="746"/>
      <c r="AR81" s="746"/>
      <c r="AS81" s="746"/>
      <c r="AT81" s="746"/>
      <c r="AU81" s="746"/>
      <c r="AV81" s="746"/>
      <c r="AW81" s="746"/>
      <c r="AX81" s="746"/>
      <c r="AY81" s="746"/>
      <c r="AZ81" s="155"/>
      <c r="BA81" s="155"/>
      <c r="BB81" s="75"/>
    </row>
    <row r="82" spans="1:55" ht="2.25" customHeight="1" x14ac:dyDescent="0.3">
      <c r="A82" s="184"/>
      <c r="B82" s="16"/>
      <c r="C82" s="16"/>
      <c r="D82" s="16"/>
      <c r="E82" s="16"/>
      <c r="F82" s="16"/>
      <c r="G82" s="16"/>
      <c r="H82" s="16"/>
      <c r="I82" s="16"/>
      <c r="J82" s="16"/>
      <c r="K82" s="16"/>
      <c r="L82" s="16"/>
      <c r="M82" s="16"/>
      <c r="N82" s="16"/>
      <c r="O82" s="16"/>
      <c r="P82" s="16"/>
      <c r="Q82" s="30"/>
      <c r="R82" s="181"/>
      <c r="S82" s="181"/>
      <c r="T82" s="17"/>
      <c r="U82" s="30"/>
      <c r="V82" s="181"/>
      <c r="W82" s="181"/>
      <c r="X82" s="17"/>
      <c r="Y82" s="30"/>
      <c r="Z82" s="181"/>
      <c r="AA82" s="181"/>
      <c r="AB82" s="17"/>
      <c r="AC82" s="30"/>
      <c r="AD82" s="181"/>
      <c r="AE82" s="181"/>
      <c r="AF82" s="181"/>
      <c r="AG82" s="746"/>
      <c r="AH82" s="746"/>
      <c r="AI82" s="746"/>
      <c r="AJ82" s="746"/>
      <c r="AK82" s="746"/>
      <c r="AL82" s="746"/>
      <c r="AM82" s="746"/>
      <c r="AN82" s="746"/>
      <c r="AO82" s="746"/>
      <c r="AP82" s="746"/>
      <c r="AQ82" s="746"/>
      <c r="AR82" s="746"/>
      <c r="AS82" s="746"/>
      <c r="AT82" s="746"/>
      <c r="AU82" s="746"/>
      <c r="AV82" s="746"/>
      <c r="AW82" s="746"/>
      <c r="AX82" s="746"/>
      <c r="AY82" s="746"/>
    </row>
    <row r="83" spans="1:55" ht="14.1" customHeight="1" x14ac:dyDescent="0.3">
      <c r="A83" s="228" t="s">
        <v>71</v>
      </c>
      <c r="Q83" s="732">
        <v>0</v>
      </c>
      <c r="R83" s="732"/>
      <c r="S83" s="732"/>
      <c r="T83" s="732"/>
      <c r="U83" s="624">
        <v>0</v>
      </c>
      <c r="V83" s="624"/>
      <c r="W83" s="624"/>
      <c r="X83" s="624"/>
      <c r="Y83" s="611">
        <f>Q83*U83</f>
        <v>0</v>
      </c>
      <c r="Z83" s="611"/>
      <c r="AA83" s="611"/>
      <c r="AB83" s="611"/>
      <c r="AC83" s="39"/>
      <c r="AD83" s="183"/>
      <c r="AE83" s="183"/>
      <c r="AF83" s="183"/>
      <c r="AG83" s="746"/>
      <c r="AH83" s="746"/>
      <c r="AI83" s="746"/>
      <c r="AJ83" s="746"/>
      <c r="AK83" s="746"/>
      <c r="AL83" s="746"/>
      <c r="AM83" s="746"/>
      <c r="AN83" s="746"/>
      <c r="AO83" s="746"/>
      <c r="AP83" s="746"/>
      <c r="AQ83" s="746"/>
      <c r="AR83" s="746"/>
      <c r="AS83" s="746"/>
      <c r="AT83" s="746"/>
      <c r="AU83" s="746"/>
      <c r="AV83" s="746"/>
      <c r="AW83" s="746"/>
      <c r="AX83" s="746"/>
      <c r="AY83" s="746"/>
      <c r="AZ83" s="155"/>
      <c r="BA83" s="155"/>
      <c r="BB83" s="75"/>
    </row>
    <row r="84" spans="1:55" ht="2.25" customHeight="1" x14ac:dyDescent="0.3">
      <c r="A84" s="184"/>
      <c r="B84" s="16"/>
      <c r="C84" s="381"/>
      <c r="D84" s="381"/>
      <c r="E84" s="381"/>
      <c r="F84" s="381"/>
      <c r="G84" s="381"/>
      <c r="H84" s="381"/>
      <c r="I84" s="381"/>
      <c r="J84" s="381"/>
      <c r="K84" s="381"/>
      <c r="L84" s="381"/>
      <c r="M84" s="387"/>
      <c r="N84" s="387"/>
      <c r="O84" s="387"/>
      <c r="P84" s="16"/>
      <c r="Q84" s="30"/>
      <c r="R84" s="181"/>
      <c r="S84" s="181"/>
      <c r="T84" s="17"/>
      <c r="U84" s="30"/>
      <c r="V84" s="181"/>
      <c r="W84" s="181"/>
      <c r="X84" s="17"/>
      <c r="Y84" s="30"/>
      <c r="Z84" s="181"/>
      <c r="AA84" s="181"/>
      <c r="AB84" s="17"/>
      <c r="AC84" s="30"/>
      <c r="AD84" s="181"/>
      <c r="AE84" s="181"/>
      <c r="AF84" s="181"/>
      <c r="AG84" s="746"/>
      <c r="AH84" s="746"/>
      <c r="AI84" s="746"/>
      <c r="AJ84" s="746"/>
      <c r="AK84" s="746"/>
      <c r="AL84" s="746"/>
      <c r="AM84" s="746"/>
      <c r="AN84" s="746"/>
      <c r="AO84" s="746"/>
      <c r="AP84" s="746"/>
      <c r="AQ84" s="746"/>
      <c r="AR84" s="746"/>
      <c r="AS84" s="746"/>
      <c r="AT84" s="746"/>
      <c r="AU84" s="746"/>
      <c r="AV84" s="746"/>
      <c r="AW84" s="746"/>
      <c r="AX84" s="746"/>
      <c r="AY84" s="746"/>
    </row>
    <row r="85" spans="1:55" ht="14.1" customHeight="1" x14ac:dyDescent="0.3">
      <c r="A85" s="228"/>
      <c r="C85" s="379"/>
      <c r="D85" s="379"/>
      <c r="E85" s="379"/>
      <c r="F85" s="733" t="s">
        <v>72</v>
      </c>
      <c r="G85" s="733"/>
      <c r="H85" s="733"/>
      <c r="I85" s="733"/>
      <c r="J85" s="733"/>
      <c r="K85" s="733"/>
      <c r="L85" s="733"/>
      <c r="M85" s="733"/>
      <c r="N85" s="733"/>
      <c r="O85" s="733"/>
      <c r="P85" s="733"/>
      <c r="Q85" s="734" t="s">
        <v>1</v>
      </c>
      <c r="R85" s="734"/>
      <c r="S85" s="734"/>
      <c r="T85" s="734"/>
      <c r="U85" s="735" t="s">
        <v>1</v>
      </c>
      <c r="V85" s="735"/>
      <c r="W85" s="735"/>
      <c r="X85" s="735"/>
      <c r="Y85" s="728">
        <f>Y81+Y83</f>
        <v>0</v>
      </c>
      <c r="Z85" s="728"/>
      <c r="AA85" s="728"/>
      <c r="AB85" s="728"/>
      <c r="AC85" s="183"/>
      <c r="AD85" s="183"/>
      <c r="AE85" s="183"/>
      <c r="AF85" s="183"/>
      <c r="AG85" s="746"/>
      <c r="AH85" s="746"/>
      <c r="AI85" s="746"/>
      <c r="AJ85" s="746"/>
      <c r="AK85" s="746"/>
      <c r="AL85" s="746"/>
      <c r="AM85" s="746"/>
      <c r="AN85" s="746"/>
      <c r="AO85" s="746"/>
      <c r="AP85" s="746"/>
      <c r="AQ85" s="746"/>
      <c r="AR85" s="746"/>
      <c r="AS85" s="746"/>
      <c r="AT85" s="746"/>
      <c r="AU85" s="746"/>
      <c r="AV85" s="746"/>
      <c r="AW85" s="746"/>
      <c r="AX85" s="746"/>
      <c r="AY85" s="746"/>
      <c r="AZ85" s="155"/>
      <c r="BA85" s="155"/>
      <c r="BB85" s="75"/>
    </row>
    <row r="86" spans="1:55" ht="2.25" customHeight="1" x14ac:dyDescent="0.3">
      <c r="A86" s="184"/>
      <c r="B86" s="16"/>
      <c r="C86" s="388"/>
      <c r="D86" s="388"/>
      <c r="E86" s="388"/>
      <c r="F86" s="388"/>
      <c r="G86" s="388"/>
      <c r="H86" s="388"/>
      <c r="I86" s="388"/>
      <c r="J86" s="388"/>
      <c r="K86" s="388"/>
      <c r="L86" s="388"/>
      <c r="M86" s="16"/>
      <c r="N86" s="16"/>
      <c r="O86" s="16"/>
      <c r="P86" s="16"/>
      <c r="Q86" s="30"/>
      <c r="R86" s="181"/>
      <c r="S86" s="181"/>
      <c r="T86" s="17"/>
      <c r="U86" s="30"/>
      <c r="V86" s="181"/>
      <c r="W86" s="181"/>
      <c r="X86" s="17"/>
      <c r="Y86" s="30"/>
      <c r="Z86" s="181"/>
      <c r="AA86" s="181"/>
      <c r="AB86" s="17"/>
      <c r="AC86" s="30"/>
      <c r="AD86" s="181"/>
      <c r="AE86" s="181"/>
      <c r="AF86" s="181"/>
      <c r="AG86" s="746"/>
      <c r="AH86" s="746"/>
      <c r="AI86" s="746"/>
      <c r="AJ86" s="746"/>
      <c r="AK86" s="746"/>
      <c r="AL86" s="746"/>
      <c r="AM86" s="746"/>
      <c r="AN86" s="746"/>
      <c r="AO86" s="746"/>
      <c r="AP86" s="746"/>
      <c r="AQ86" s="746"/>
      <c r="AR86" s="746"/>
      <c r="AS86" s="746"/>
      <c r="AT86" s="746"/>
      <c r="AU86" s="746"/>
      <c r="AV86" s="746"/>
      <c r="AW86" s="746"/>
      <c r="AX86" s="746"/>
      <c r="AY86" s="746"/>
    </row>
    <row r="87" spans="1:55" ht="14.1" customHeight="1" x14ac:dyDescent="0.3">
      <c r="A87" s="729" t="s">
        <v>74</v>
      </c>
      <c r="B87" s="730"/>
      <c r="C87" s="730"/>
      <c r="D87" s="730"/>
      <c r="E87" s="730"/>
      <c r="F87" s="730"/>
      <c r="G87" s="730"/>
      <c r="H87" s="730"/>
      <c r="I87" s="730"/>
      <c r="J87" s="730"/>
      <c r="K87" s="730"/>
      <c r="L87" s="730"/>
      <c r="M87" s="730"/>
      <c r="N87" s="730"/>
      <c r="O87" s="730"/>
      <c r="P87" s="730"/>
      <c r="Q87" s="731"/>
      <c r="R87" s="731"/>
      <c r="S87" s="731"/>
      <c r="T87" s="731"/>
      <c r="U87" s="624"/>
      <c r="V87" s="624"/>
      <c r="W87" s="624"/>
      <c r="X87" s="624"/>
      <c r="Y87" s="611">
        <f>Q87*U87</f>
        <v>0</v>
      </c>
      <c r="Z87" s="611"/>
      <c r="AA87" s="611"/>
      <c r="AB87" s="611"/>
      <c r="AC87" s="39"/>
      <c r="AD87" s="183"/>
      <c r="AE87" s="183"/>
      <c r="AF87" s="183"/>
      <c r="AG87" s="746"/>
      <c r="AH87" s="746"/>
      <c r="AI87" s="746"/>
      <c r="AJ87" s="746"/>
      <c r="AK87" s="746"/>
      <c r="AL87" s="746"/>
      <c r="AM87" s="746"/>
      <c r="AN87" s="746"/>
      <c r="AO87" s="746"/>
      <c r="AP87" s="746"/>
      <c r="AQ87" s="746"/>
      <c r="AR87" s="746"/>
      <c r="AS87" s="746"/>
      <c r="AT87" s="746"/>
      <c r="AU87" s="746"/>
      <c r="AV87" s="746"/>
      <c r="AW87" s="746"/>
      <c r="AX87" s="746"/>
      <c r="AY87" s="746"/>
      <c r="AZ87" s="155"/>
      <c r="BA87" s="155"/>
      <c r="BB87" s="75"/>
    </row>
    <row r="88" spans="1:55" ht="2.25" customHeight="1" x14ac:dyDescent="0.3">
      <c r="A88" s="729"/>
      <c r="B88" s="730"/>
      <c r="C88" s="730"/>
      <c r="D88" s="730"/>
      <c r="E88" s="730"/>
      <c r="F88" s="730"/>
      <c r="G88" s="730"/>
      <c r="H88" s="730"/>
      <c r="I88" s="730"/>
      <c r="J88" s="730"/>
      <c r="K88" s="730"/>
      <c r="L88" s="730"/>
      <c r="M88" s="730"/>
      <c r="N88" s="730"/>
      <c r="O88" s="730"/>
      <c r="P88" s="730"/>
      <c r="Q88" s="30"/>
      <c r="R88" s="181"/>
      <c r="S88" s="181"/>
      <c r="T88" s="17"/>
      <c r="U88" s="30"/>
      <c r="V88" s="181"/>
      <c r="W88" s="181"/>
      <c r="X88" s="17"/>
      <c r="Y88" s="30"/>
      <c r="Z88" s="181"/>
      <c r="AA88" s="181"/>
      <c r="AB88" s="17"/>
      <c r="AC88" s="30"/>
      <c r="AD88" s="181"/>
      <c r="AE88" s="181"/>
      <c r="AF88" s="181"/>
      <c r="AG88" s="746"/>
      <c r="AH88" s="746"/>
      <c r="AI88" s="746"/>
      <c r="AJ88" s="746"/>
      <c r="AK88" s="746"/>
      <c r="AL88" s="746"/>
      <c r="AM88" s="746"/>
      <c r="AN88" s="746"/>
      <c r="AO88" s="746"/>
      <c r="AP88" s="746"/>
      <c r="AQ88" s="746"/>
      <c r="AR88" s="746"/>
      <c r="AS88" s="746"/>
      <c r="AT88" s="746"/>
      <c r="AU88" s="746"/>
      <c r="AV88" s="746"/>
      <c r="AW88" s="746"/>
      <c r="AX88" s="746"/>
      <c r="AY88" s="746"/>
    </row>
    <row r="89" spans="1:55" ht="14.1" customHeight="1" x14ac:dyDescent="0.3">
      <c r="A89" s="645" t="s">
        <v>75</v>
      </c>
      <c r="B89" s="646"/>
      <c r="C89" s="646"/>
      <c r="D89" s="646"/>
      <c r="E89" s="646"/>
      <c r="F89" s="646"/>
      <c r="G89" s="646"/>
      <c r="H89" s="646"/>
      <c r="I89" s="646"/>
      <c r="J89" s="646"/>
      <c r="K89" s="646"/>
      <c r="L89" s="646"/>
      <c r="M89" s="646"/>
      <c r="N89" s="646"/>
      <c r="O89" s="646"/>
      <c r="P89" s="646"/>
      <c r="Q89" s="705"/>
      <c r="R89" s="705"/>
      <c r="S89" s="705"/>
      <c r="T89" s="705"/>
      <c r="U89" s="706"/>
      <c r="V89" s="706"/>
      <c r="W89" s="706"/>
      <c r="X89" s="706"/>
      <c r="Y89" s="624">
        <v>0</v>
      </c>
      <c r="Z89" s="624"/>
      <c r="AA89" s="624"/>
      <c r="AB89" s="624"/>
      <c r="AC89" s="39"/>
      <c r="AD89" s="183"/>
      <c r="AE89" s="183"/>
      <c r="AF89" s="183"/>
      <c r="AG89" s="746"/>
      <c r="AH89" s="746"/>
      <c r="AI89" s="746"/>
      <c r="AJ89" s="746"/>
      <c r="AK89" s="746"/>
      <c r="AL89" s="746"/>
      <c r="AM89" s="746"/>
      <c r="AN89" s="746"/>
      <c r="AO89" s="746"/>
      <c r="AP89" s="746"/>
      <c r="AQ89" s="746"/>
      <c r="AR89" s="746"/>
      <c r="AS89" s="746"/>
      <c r="AT89" s="746"/>
      <c r="AU89" s="746"/>
      <c r="AV89" s="746"/>
      <c r="AW89" s="746"/>
      <c r="AX89" s="746"/>
      <c r="AY89" s="746"/>
      <c r="AZ89" s="155"/>
      <c r="BA89" s="155"/>
      <c r="BB89" s="220"/>
      <c r="BC89" s="151"/>
    </row>
    <row r="90" spans="1:55" ht="2.25" customHeight="1" x14ac:dyDescent="0.3">
      <c r="A90" s="184"/>
      <c r="B90" s="16"/>
      <c r="C90" s="16"/>
      <c r="D90" s="16"/>
      <c r="E90" s="16"/>
      <c r="F90" s="16"/>
      <c r="G90" s="16"/>
      <c r="H90" s="16"/>
      <c r="I90" s="16"/>
      <c r="J90" s="16"/>
      <c r="K90" s="16"/>
      <c r="L90" s="16"/>
      <c r="M90" s="16"/>
      <c r="N90" s="16"/>
      <c r="O90" s="16"/>
      <c r="P90" s="16"/>
      <c r="Q90" s="30"/>
      <c r="R90" s="181"/>
      <c r="S90" s="181"/>
      <c r="T90" s="23"/>
      <c r="U90" s="36"/>
      <c r="V90" s="389"/>
      <c r="W90" s="389"/>
      <c r="X90" s="23"/>
      <c r="Y90" s="36"/>
      <c r="Z90" s="389"/>
      <c r="AA90" s="389"/>
      <c r="AB90" s="17"/>
      <c r="AC90" s="30"/>
      <c r="AD90" s="181"/>
      <c r="AE90" s="181"/>
      <c r="AF90" s="181"/>
      <c r="AG90" s="746"/>
      <c r="AH90" s="746"/>
      <c r="AI90" s="746"/>
      <c r="AJ90" s="746"/>
      <c r="AK90" s="746"/>
      <c r="AL90" s="746"/>
      <c r="AM90" s="746"/>
      <c r="AN90" s="746"/>
      <c r="AO90" s="746"/>
      <c r="AP90" s="746"/>
      <c r="AQ90" s="746"/>
      <c r="AR90" s="746"/>
      <c r="AS90" s="746"/>
      <c r="AT90" s="746"/>
      <c r="AU90" s="746"/>
      <c r="AV90" s="746"/>
      <c r="AW90" s="746"/>
      <c r="AX90" s="746"/>
      <c r="AY90" s="746"/>
      <c r="BB90" s="150"/>
      <c r="BC90" s="151"/>
    </row>
    <row r="91" spans="1:55" ht="14.1" customHeight="1" x14ac:dyDescent="0.3">
      <c r="A91" s="645" t="s">
        <v>76</v>
      </c>
      <c r="B91" s="646"/>
      <c r="C91" s="646"/>
      <c r="D91" s="646"/>
      <c r="E91" s="646"/>
      <c r="F91" s="646"/>
      <c r="G91" s="646"/>
      <c r="H91" s="646"/>
      <c r="I91" s="646"/>
      <c r="J91" s="646"/>
      <c r="K91" s="646"/>
      <c r="L91" s="646"/>
      <c r="M91" s="646"/>
      <c r="N91" s="646"/>
      <c r="O91" s="646"/>
      <c r="P91" s="646"/>
      <c r="Q91" s="725"/>
      <c r="R91" s="725"/>
      <c r="S91" s="725"/>
      <c r="T91" s="725"/>
      <c r="U91" s="725"/>
      <c r="V91" s="725"/>
      <c r="W91" s="725"/>
      <c r="X91" s="725"/>
      <c r="Y91" s="624"/>
      <c r="Z91" s="624"/>
      <c r="AA91" s="624"/>
      <c r="AB91" s="624"/>
      <c r="AC91" s="39"/>
      <c r="AD91" s="183"/>
      <c r="AE91" s="183"/>
      <c r="AF91" s="221"/>
      <c r="AG91" s="746"/>
      <c r="AH91" s="746"/>
      <c r="AI91" s="746"/>
      <c r="AJ91" s="746"/>
      <c r="AK91" s="746"/>
      <c r="AL91" s="746"/>
      <c r="AM91" s="746"/>
      <c r="AN91" s="746"/>
      <c r="AO91" s="746"/>
      <c r="AP91" s="746"/>
      <c r="AQ91" s="746"/>
      <c r="AR91" s="746"/>
      <c r="AS91" s="746"/>
      <c r="AT91" s="746"/>
      <c r="AU91" s="746"/>
      <c r="AV91" s="746"/>
      <c r="AW91" s="746"/>
      <c r="AX91" s="746"/>
      <c r="AY91" s="746"/>
      <c r="AZ91" s="155"/>
      <c r="BA91" s="155"/>
      <c r="BB91" s="220"/>
      <c r="BC91" s="151"/>
    </row>
    <row r="92" spans="1:55" ht="2.25" customHeight="1" thickBot="1" x14ac:dyDescent="0.35">
      <c r="A92" s="184"/>
      <c r="B92" s="16"/>
      <c r="C92" s="16"/>
      <c r="D92" s="16"/>
      <c r="E92" s="16"/>
      <c r="F92" s="16"/>
      <c r="G92" s="16"/>
      <c r="H92" s="16"/>
      <c r="I92" s="16"/>
      <c r="J92" s="390"/>
      <c r="K92" s="390"/>
      <c r="L92" s="390"/>
      <c r="M92" s="390"/>
      <c r="N92" s="390"/>
      <c r="O92" s="390"/>
      <c r="P92" s="390"/>
      <c r="Q92" s="30"/>
      <c r="R92" s="181"/>
      <c r="S92" s="181"/>
      <c r="T92" s="17"/>
      <c r="U92" s="30"/>
      <c r="V92" s="181"/>
      <c r="W92" s="181"/>
      <c r="X92" s="17"/>
      <c r="Y92" s="626"/>
      <c r="Z92" s="626"/>
      <c r="AA92" s="626"/>
      <c r="AB92" s="626"/>
      <c r="AC92" s="30"/>
      <c r="AD92" s="181"/>
      <c r="AE92" s="181"/>
      <c r="AF92" s="182"/>
      <c r="AG92" s="746"/>
      <c r="AH92" s="746"/>
      <c r="AI92" s="746"/>
      <c r="AJ92" s="746"/>
      <c r="AK92" s="746"/>
      <c r="AL92" s="746"/>
      <c r="AM92" s="746"/>
      <c r="AN92" s="746"/>
      <c r="AO92" s="746"/>
      <c r="AP92" s="746"/>
      <c r="AQ92" s="746"/>
      <c r="AR92" s="746"/>
      <c r="AS92" s="746"/>
      <c r="AT92" s="746"/>
      <c r="AU92" s="746"/>
      <c r="AV92" s="746"/>
      <c r="AW92" s="746"/>
      <c r="AX92" s="746"/>
      <c r="AY92" s="746"/>
      <c r="BB92" s="150"/>
      <c r="BC92" s="151"/>
    </row>
    <row r="93" spans="1:55" ht="14.1" customHeight="1" thickTop="1" x14ac:dyDescent="0.3">
      <c r="A93" s="708" t="s">
        <v>234</v>
      </c>
      <c r="B93" s="709"/>
      <c r="C93" s="709"/>
      <c r="D93" s="709"/>
      <c r="E93" s="709"/>
      <c r="F93" s="709"/>
      <c r="G93" s="709"/>
      <c r="H93" s="709"/>
      <c r="I93" s="709"/>
      <c r="J93" s="709"/>
      <c r="K93" s="709"/>
      <c r="L93" s="709"/>
      <c r="M93" s="709"/>
      <c r="N93" s="709"/>
      <c r="O93" s="709"/>
      <c r="P93" s="709"/>
      <c r="Q93" s="39" t="s">
        <v>52</v>
      </c>
      <c r="R93" s="183"/>
      <c r="S93" s="183"/>
      <c r="T93" s="40"/>
      <c r="U93" s="39" t="s">
        <v>52</v>
      </c>
      <c r="V93" s="183"/>
      <c r="W93" s="183"/>
      <c r="X93" s="40"/>
      <c r="Y93" s="627">
        <f>Y79+Y85+Y87+Y89+Y91</f>
        <v>0</v>
      </c>
      <c r="Z93" s="627"/>
      <c r="AA93" s="627"/>
      <c r="AB93" s="627"/>
      <c r="AC93" s="39"/>
      <c r="AD93" s="183"/>
      <c r="AE93" s="183"/>
      <c r="AF93" s="188"/>
      <c r="AG93" s="746"/>
      <c r="AH93" s="746"/>
      <c r="AI93" s="746"/>
      <c r="AJ93" s="746"/>
      <c r="AK93" s="746"/>
      <c r="AL93" s="746"/>
      <c r="AM93" s="746"/>
      <c r="AN93" s="746"/>
      <c r="AO93" s="746"/>
      <c r="AP93" s="746"/>
      <c r="AQ93" s="746"/>
      <c r="AR93" s="746"/>
      <c r="AS93" s="746"/>
      <c r="AT93" s="746"/>
      <c r="AU93" s="746"/>
      <c r="AV93" s="746"/>
      <c r="AW93" s="746"/>
      <c r="AX93" s="746"/>
      <c r="AY93" s="746"/>
      <c r="AZ93" s="155"/>
      <c r="BA93" s="155"/>
      <c r="BB93" s="220"/>
      <c r="BC93" s="151"/>
    </row>
    <row r="94" spans="1:55" ht="2.1" customHeight="1" x14ac:dyDescent="0.3">
      <c r="A94" s="184"/>
      <c r="B94" s="16"/>
      <c r="C94" s="16"/>
      <c r="D94" s="16"/>
      <c r="E94" s="16"/>
      <c r="F94" s="16"/>
      <c r="G94" s="16"/>
      <c r="H94" s="16"/>
      <c r="I94" s="16"/>
      <c r="J94" s="390"/>
      <c r="K94" s="390"/>
      <c r="L94" s="390"/>
      <c r="M94" s="390"/>
      <c r="N94" s="390"/>
      <c r="O94" s="390"/>
      <c r="P94" s="390"/>
      <c r="Q94" s="30"/>
      <c r="R94" s="181"/>
      <c r="S94" s="181"/>
      <c r="T94" s="17"/>
      <c r="U94" s="30"/>
      <c r="V94" s="181"/>
      <c r="W94" s="181"/>
      <c r="X94" s="17"/>
      <c r="Y94" s="30"/>
      <c r="Z94" s="181"/>
      <c r="AA94" s="391"/>
      <c r="AB94" s="19"/>
      <c r="AC94" s="34"/>
      <c r="AD94" s="391"/>
      <c r="AE94" s="391"/>
      <c r="AF94" s="181"/>
      <c r="AG94" s="746"/>
      <c r="AH94" s="746"/>
      <c r="AI94" s="746"/>
      <c r="AJ94" s="746"/>
      <c r="AK94" s="746"/>
      <c r="AL94" s="746"/>
      <c r="AM94" s="746"/>
      <c r="AN94" s="746"/>
      <c r="AO94" s="746"/>
      <c r="AP94" s="746"/>
      <c r="AQ94" s="746"/>
      <c r="AR94" s="746"/>
      <c r="AS94" s="746"/>
      <c r="AT94" s="746"/>
      <c r="AU94" s="746"/>
      <c r="AV94" s="746"/>
      <c r="AW94" s="746"/>
      <c r="AX94" s="746"/>
      <c r="AY94" s="746"/>
      <c r="BB94" s="150"/>
      <c r="BC94" s="151"/>
    </row>
    <row r="95" spans="1:55" s="29" customFormat="1" ht="14.1" customHeight="1" x14ac:dyDescent="0.3">
      <c r="A95" s="650" t="str">
        <f>IF(Impôts!M23="PARENT EMPLOYEUR","Nbre de repas fournis par l'employeur","")</f>
        <v/>
      </c>
      <c r="B95" s="651"/>
      <c r="C95" s="651"/>
      <c r="D95" s="651"/>
      <c r="E95" s="651"/>
      <c r="F95" s="651"/>
      <c r="G95" s="651"/>
      <c r="H95" s="651"/>
      <c r="I95" s="651"/>
      <c r="J95" s="651"/>
      <c r="K95" s="651"/>
      <c r="L95" s="651"/>
      <c r="M95" s="651"/>
      <c r="N95" s="651"/>
      <c r="O95" s="651"/>
      <c r="P95" s="652"/>
      <c r="Q95" s="647"/>
      <c r="R95" s="648"/>
      <c r="S95" s="648"/>
      <c r="T95" s="649"/>
      <c r="U95" s="629">
        <f>IF(Impôts!M23="PARENT EMPLOYEUR",IF(Impôts!Q26="NON",Impôts!O31,Impôts!C22),0)</f>
        <v>0</v>
      </c>
      <c r="V95" s="630"/>
      <c r="W95" s="631">
        <f>Q95*U95</f>
        <v>0</v>
      </c>
      <c r="X95" s="632"/>
      <c r="Y95" s="76"/>
      <c r="Z95" s="392"/>
      <c r="AA95" s="393"/>
      <c r="AB95" s="77"/>
      <c r="AC95" s="224"/>
      <c r="AD95" s="225"/>
      <c r="AE95" s="225"/>
      <c r="AF95" s="226"/>
      <c r="AG95" s="746"/>
      <c r="AH95" s="746"/>
      <c r="AI95" s="746"/>
      <c r="AJ95" s="746"/>
      <c r="AK95" s="746"/>
      <c r="AL95" s="746"/>
      <c r="AM95" s="746"/>
      <c r="AN95" s="746"/>
      <c r="AO95" s="746"/>
      <c r="AP95" s="746"/>
      <c r="AQ95" s="746"/>
      <c r="AR95" s="746"/>
      <c r="AS95" s="746"/>
      <c r="AT95" s="746"/>
      <c r="AU95" s="746"/>
      <c r="AV95" s="746"/>
      <c r="AW95" s="746"/>
      <c r="AX95" s="746"/>
      <c r="AY95" s="746"/>
      <c r="AZ95" s="142"/>
      <c r="BA95" s="142"/>
      <c r="BB95" s="150"/>
      <c r="BC95" s="222"/>
    </row>
    <row r="96" spans="1:55" s="29" customFormat="1" ht="14.1" customHeight="1" x14ac:dyDescent="0.3">
      <c r="A96" s="653" t="str">
        <f>IF(Impôts!M23="PARENT EMPLOYEUR","Nbre de goûters fournis par l'employeur","")</f>
        <v/>
      </c>
      <c r="B96" s="654"/>
      <c r="C96" s="654"/>
      <c r="D96" s="654"/>
      <c r="E96" s="654"/>
      <c r="F96" s="654"/>
      <c r="G96" s="654"/>
      <c r="H96" s="654"/>
      <c r="I96" s="654"/>
      <c r="J96" s="654"/>
      <c r="K96" s="654"/>
      <c r="L96" s="654"/>
      <c r="M96" s="654"/>
      <c r="N96" s="654"/>
      <c r="O96" s="654"/>
      <c r="P96" s="655"/>
      <c r="Q96" s="647"/>
      <c r="R96" s="648"/>
      <c r="S96" s="648"/>
      <c r="T96" s="649"/>
      <c r="U96" s="629">
        <f>Impôts!D22</f>
        <v>0</v>
      </c>
      <c r="V96" s="630"/>
      <c r="W96" s="631">
        <f>Q96*U96</f>
        <v>0</v>
      </c>
      <c r="X96" s="632"/>
      <c r="Y96" s="76"/>
      <c r="Z96" s="392"/>
      <c r="AA96" s="392"/>
      <c r="AB96" s="78"/>
      <c r="AC96" s="227"/>
      <c r="AD96" s="223"/>
      <c r="AE96" s="223"/>
      <c r="AF96" s="226"/>
      <c r="AG96" s="746"/>
      <c r="AH96" s="746"/>
      <c r="AI96" s="746"/>
      <c r="AJ96" s="746"/>
      <c r="AK96" s="746"/>
      <c r="AL96" s="746"/>
      <c r="AM96" s="746"/>
      <c r="AN96" s="746"/>
      <c r="AO96" s="746"/>
      <c r="AP96" s="746"/>
      <c r="AQ96" s="746"/>
      <c r="AR96" s="746"/>
      <c r="AS96" s="746"/>
      <c r="AT96" s="746"/>
      <c r="AU96" s="746"/>
      <c r="AV96" s="746"/>
      <c r="AW96" s="746"/>
      <c r="AX96" s="746"/>
      <c r="AY96" s="746"/>
      <c r="AZ96" s="142"/>
      <c r="BA96" s="142"/>
      <c r="BB96" s="150"/>
      <c r="BC96" s="222"/>
    </row>
    <row r="97" spans="1:55" ht="2.1" customHeight="1" x14ac:dyDescent="0.3">
      <c r="A97" s="184"/>
      <c r="B97" s="640"/>
      <c r="C97" s="640"/>
      <c r="D97" s="640"/>
      <c r="E97" s="640"/>
      <c r="F97" s="640"/>
      <c r="G97" s="640"/>
      <c r="H97" s="640"/>
      <c r="I97" s="640"/>
      <c r="J97" s="640"/>
      <c r="K97" s="640"/>
      <c r="L97" s="640"/>
      <c r="M97" s="640"/>
      <c r="N97" s="16"/>
      <c r="O97" s="16"/>
      <c r="P97" s="16"/>
      <c r="Q97" s="30" t="s">
        <v>52</v>
      </c>
      <c r="R97" s="181"/>
      <c r="S97" s="181"/>
      <c r="T97" s="17"/>
      <c r="U97" s="30" t="s">
        <v>46</v>
      </c>
      <c r="V97" s="181"/>
      <c r="W97" s="181"/>
      <c r="X97" s="17"/>
      <c r="Y97" s="30" t="s">
        <v>77</v>
      </c>
      <c r="Z97" s="181"/>
      <c r="AA97" s="181"/>
      <c r="AB97" s="17"/>
      <c r="AC97" s="641"/>
      <c r="AD97" s="641"/>
      <c r="AE97" s="641"/>
      <c r="AF97" s="642"/>
      <c r="AG97" s="746"/>
      <c r="AH97" s="746"/>
      <c r="AI97" s="746"/>
      <c r="AJ97" s="746"/>
      <c r="AK97" s="746"/>
      <c r="AL97" s="746"/>
      <c r="AM97" s="746"/>
      <c r="AN97" s="746"/>
      <c r="AO97" s="746"/>
      <c r="AP97" s="746"/>
      <c r="AQ97" s="746"/>
      <c r="AR97" s="746"/>
      <c r="AS97" s="746"/>
      <c r="AT97" s="746"/>
      <c r="AU97" s="746"/>
      <c r="AV97" s="746"/>
      <c r="AW97" s="746"/>
      <c r="AX97" s="746"/>
      <c r="AY97" s="746"/>
      <c r="BB97" s="150"/>
      <c r="BC97" s="151"/>
    </row>
    <row r="98" spans="1:55" ht="2.1" customHeight="1" thickBot="1" x14ac:dyDescent="0.35">
      <c r="A98" s="184"/>
      <c r="B98" s="16"/>
      <c r="C98" s="16"/>
      <c r="D98" s="16"/>
      <c r="E98" s="16"/>
      <c r="F98" s="16"/>
      <c r="G98" s="16"/>
      <c r="H98" s="16"/>
      <c r="I98" s="16"/>
      <c r="J98" s="16"/>
      <c r="K98" s="16"/>
      <c r="L98" s="16"/>
      <c r="M98" s="16"/>
      <c r="N98" s="16"/>
      <c r="O98" s="16"/>
      <c r="P98" s="16"/>
      <c r="Q98" s="24"/>
      <c r="R98" s="25"/>
      <c r="S98" s="25"/>
      <c r="T98" s="26"/>
      <c r="U98" s="24"/>
      <c r="V98" s="25"/>
      <c r="W98" s="25"/>
      <c r="X98" s="26"/>
      <c r="Y98" s="24"/>
      <c r="Z98" s="25"/>
      <c r="AA98" s="25"/>
      <c r="AB98" s="26"/>
      <c r="AC98" s="643"/>
      <c r="AD98" s="643"/>
      <c r="AE98" s="643"/>
      <c r="AF98" s="644"/>
      <c r="AG98" s="746"/>
      <c r="AH98" s="746"/>
      <c r="AI98" s="746"/>
      <c r="AJ98" s="746"/>
      <c r="AK98" s="746"/>
      <c r="AL98" s="746"/>
      <c r="AM98" s="746"/>
      <c r="AN98" s="746"/>
      <c r="AO98" s="746"/>
      <c r="AP98" s="746"/>
      <c r="AQ98" s="746"/>
      <c r="AR98" s="746"/>
      <c r="AS98" s="746"/>
      <c r="AT98" s="746"/>
      <c r="AU98" s="746"/>
      <c r="AV98" s="746"/>
      <c r="AW98" s="746"/>
      <c r="AX98" s="746"/>
      <c r="AY98" s="746"/>
    </row>
    <row r="99" spans="1:55" ht="2.1" customHeight="1" thickBot="1" x14ac:dyDescent="0.35">
      <c r="A99" s="394"/>
      <c r="B99" s="79"/>
      <c r="C99" s="80"/>
      <c r="D99" s="80"/>
      <c r="E99" s="80"/>
      <c r="F99" s="80"/>
      <c r="G99" s="80"/>
      <c r="H99" s="80"/>
      <c r="I99" s="80"/>
      <c r="J99" s="80"/>
      <c r="K99" s="80"/>
      <c r="L99" s="80"/>
      <c r="M99" s="80"/>
      <c r="N99" s="80"/>
      <c r="O99" s="80"/>
      <c r="P99" s="80"/>
      <c r="Q99" s="80"/>
      <c r="R99" s="80"/>
      <c r="S99" s="80"/>
      <c r="T99" s="80"/>
      <c r="U99" s="80"/>
      <c r="V99" s="80"/>
      <c r="W99" s="80"/>
      <c r="X99" s="80"/>
      <c r="Y99" s="80"/>
      <c r="Z99" s="80"/>
      <c r="AA99" s="80"/>
      <c r="AB99" s="80"/>
      <c r="AC99" s="80"/>
      <c r="AD99" s="80"/>
      <c r="AE99" s="80"/>
      <c r="AF99" s="81"/>
      <c r="AG99" s="229"/>
      <c r="AH99" s="230"/>
      <c r="AI99" s="230"/>
      <c r="AJ99" s="230"/>
      <c r="AK99" s="230"/>
      <c r="AL99" s="230"/>
      <c r="AM99" s="230"/>
      <c r="AN99" s="230"/>
      <c r="AO99" s="230"/>
      <c r="AP99" s="230"/>
      <c r="AQ99" s="230"/>
      <c r="AR99" s="230"/>
      <c r="AS99" s="230"/>
      <c r="AT99" s="230"/>
      <c r="AU99" s="230"/>
      <c r="AV99" s="230"/>
      <c r="AW99" s="230"/>
      <c r="AX99" s="230"/>
      <c r="AY99" s="395"/>
    </row>
    <row r="100" spans="1:55" s="29" customFormat="1" ht="14.1" customHeight="1" thickBot="1" x14ac:dyDescent="0.35">
      <c r="A100" s="396"/>
      <c r="B100" s="232"/>
      <c r="C100" s="233"/>
      <c r="D100" s="233"/>
      <c r="E100" s="233"/>
      <c r="F100" s="233"/>
      <c r="G100" s="56"/>
      <c r="H100" s="56"/>
      <c r="I100" s="56"/>
      <c r="J100" s="56"/>
      <c r="K100" s="56"/>
      <c r="L100" s="56"/>
      <c r="M100" s="56"/>
      <c r="N100" s="56"/>
      <c r="O100" s="56"/>
      <c r="P100" s="712" t="s">
        <v>131</v>
      </c>
      <c r="Q100" s="712"/>
      <c r="R100" s="712"/>
      <c r="S100" s="712"/>
      <c r="T100" s="712"/>
      <c r="U100" s="712"/>
      <c r="V100" s="712"/>
      <c r="W100" s="712"/>
      <c r="X100" s="712"/>
      <c r="Y100" s="712"/>
      <c r="Z100" s="712"/>
      <c r="AA100" s="713">
        <f>K115+(Y93-Y91)+(W95+W96)</f>
        <v>0</v>
      </c>
      <c r="AB100" s="714"/>
      <c r="AC100" s="714"/>
      <c r="AD100" s="714"/>
      <c r="AE100" s="714"/>
      <c r="AF100" s="714"/>
      <c r="AG100" s="595" t="s">
        <v>98</v>
      </c>
      <c r="AH100" s="596"/>
      <c r="AI100" s="596"/>
      <c r="AJ100" s="596"/>
      <c r="AK100" s="596"/>
      <c r="AL100" s="596"/>
      <c r="AM100" s="596"/>
      <c r="AN100" s="596"/>
      <c r="AO100" s="596"/>
      <c r="AP100" s="596"/>
      <c r="AQ100" s="596"/>
      <c r="AR100" s="596"/>
      <c r="AS100" s="596"/>
      <c r="AT100" s="596"/>
      <c r="AU100" s="596"/>
      <c r="AV100" s="596"/>
      <c r="AW100" s="596"/>
      <c r="AX100" s="596"/>
      <c r="AY100" s="596"/>
      <c r="AZ100" s="142"/>
      <c r="BA100" s="142"/>
      <c r="BB100" s="90"/>
    </row>
    <row r="101" spans="1:55" ht="2.25" customHeight="1" x14ac:dyDescent="0.3">
      <c r="A101" s="397"/>
      <c r="B101" s="82"/>
      <c r="C101" s="247"/>
      <c r="D101" s="247"/>
      <c r="E101" s="247"/>
      <c r="F101" s="247"/>
      <c r="G101" s="248"/>
      <c r="H101" s="248"/>
      <c r="I101" s="249"/>
      <c r="J101" s="249"/>
      <c r="K101" s="249"/>
      <c r="L101" s="249"/>
      <c r="M101" s="249"/>
      <c r="N101" s="249"/>
      <c r="O101" s="249"/>
      <c r="P101" s="250"/>
      <c r="Q101" s="250"/>
      <c r="R101" s="250"/>
      <c r="S101" s="250"/>
      <c r="T101" s="250"/>
      <c r="U101" s="250"/>
      <c r="V101" s="250"/>
      <c r="W101" s="250"/>
      <c r="X101" s="250"/>
      <c r="Y101" s="250"/>
      <c r="Z101" s="250"/>
      <c r="AA101" s="715"/>
      <c r="AB101" s="716"/>
      <c r="AC101" s="716"/>
      <c r="AD101" s="716"/>
      <c r="AE101" s="716"/>
      <c r="AF101" s="716"/>
      <c r="AG101" s="595"/>
      <c r="AH101" s="596"/>
      <c r="AI101" s="596"/>
      <c r="AJ101" s="596"/>
      <c r="AK101" s="596"/>
      <c r="AL101" s="596"/>
      <c r="AM101" s="596"/>
      <c r="AN101" s="596"/>
      <c r="AO101" s="596"/>
      <c r="AP101" s="596"/>
      <c r="AQ101" s="596"/>
      <c r="AR101" s="596"/>
      <c r="AS101" s="596"/>
      <c r="AT101" s="596"/>
      <c r="AU101" s="596"/>
      <c r="AV101" s="596"/>
      <c r="AW101" s="596"/>
      <c r="AX101" s="596"/>
      <c r="AY101" s="596"/>
    </row>
    <row r="102" spans="1:55" ht="12" customHeight="1" x14ac:dyDescent="0.3">
      <c r="A102" s="398"/>
      <c r="B102" s="721" t="str">
        <f>IF(Impôts!P21="OUI","Taux de prélèvement à la source pour les impôts","")</f>
        <v/>
      </c>
      <c r="C102" s="722"/>
      <c r="D102" s="722"/>
      <c r="E102" s="722"/>
      <c r="F102" s="722"/>
      <c r="G102" s="722"/>
      <c r="H102" s="722"/>
      <c r="I102" s="722"/>
      <c r="J102" s="722"/>
      <c r="K102" s="722"/>
      <c r="L102" s="722"/>
      <c r="M102" s="722"/>
      <c r="N102" s="722"/>
      <c r="O102" s="722"/>
      <c r="P102" s="722"/>
      <c r="Q102" s="722"/>
      <c r="R102" s="722"/>
      <c r="S102" s="722"/>
      <c r="T102" s="722"/>
      <c r="U102" s="722"/>
      <c r="V102" s="711" t="str">
        <f>IF(Impôts!M20="OUI",IF(Impôts!P21="OUI",Impôts!B22,""),"")</f>
        <v/>
      </c>
      <c r="W102" s="711"/>
      <c r="X102" s="711"/>
      <c r="AA102" s="656">
        <f>IF(Impôts!M20="OUI",AA100*Impôts!B22,0)</f>
        <v>0</v>
      </c>
      <c r="AB102" s="656"/>
      <c r="AC102" s="656"/>
      <c r="AD102" s="656"/>
      <c r="AF102" s="251"/>
      <c r="AG102" s="245"/>
      <c r="AT102" s="231" t="s">
        <v>220</v>
      </c>
      <c r="AU102" s="637">
        <f>SUM(BA29:BA59)</f>
        <v>0</v>
      </c>
      <c r="AV102" s="637"/>
      <c r="AW102" s="637"/>
      <c r="AX102" s="637"/>
      <c r="AY102" s="638"/>
      <c r="AZ102" s="155"/>
      <c r="BA102" s="155"/>
      <c r="BB102" s="75"/>
    </row>
    <row r="103" spans="1:55" ht="12" customHeight="1" x14ac:dyDescent="0.3">
      <c r="A103" s="398"/>
      <c r="B103" s="634" t="s">
        <v>135</v>
      </c>
      <c r="C103" s="635"/>
      <c r="D103" s="635"/>
      <c r="E103" s="635"/>
      <c r="F103" s="635"/>
      <c r="G103" s="635"/>
      <c r="H103" s="635"/>
      <c r="I103" s="635"/>
      <c r="J103" s="635"/>
      <c r="K103" s="635"/>
      <c r="L103" s="635"/>
      <c r="M103" s="635"/>
      <c r="N103" s="635"/>
      <c r="O103" s="635"/>
      <c r="P103" s="635"/>
      <c r="Q103" s="635"/>
      <c r="R103" s="636">
        <f>(Y64+Y93)</f>
        <v>0</v>
      </c>
      <c r="S103" s="636"/>
      <c r="T103" s="636"/>
      <c r="U103" s="636"/>
      <c r="AF103" s="251"/>
      <c r="AY103" s="308"/>
      <c r="AZ103" s="155"/>
      <c r="BA103" s="155"/>
      <c r="BB103" s="75"/>
    </row>
    <row r="104" spans="1:55" ht="12" customHeight="1" x14ac:dyDescent="0.3">
      <c r="A104" s="398"/>
      <c r="B104" s="719" t="s">
        <v>136</v>
      </c>
      <c r="C104" s="720"/>
      <c r="D104" s="720"/>
      <c r="E104" s="720"/>
      <c r="F104" s="720"/>
      <c r="G104" s="720"/>
      <c r="H104" s="720"/>
      <c r="I104" s="720"/>
      <c r="J104" s="720"/>
      <c r="K104" s="720"/>
      <c r="L104" s="720"/>
      <c r="M104" s="720"/>
      <c r="N104" s="720"/>
      <c r="O104" s="720"/>
      <c r="P104" s="720"/>
      <c r="Q104" s="720"/>
      <c r="R104" s="720"/>
      <c r="S104" s="720"/>
      <c r="T104" s="720"/>
      <c r="U104" s="720"/>
      <c r="V104" s="718">
        <f>(Y64+Y93)-AA102</f>
        <v>0</v>
      </c>
      <c r="W104" s="718"/>
      <c r="X104" s="718"/>
      <c r="Y104" s="718"/>
      <c r="Z104" s="718"/>
      <c r="AF104" s="251"/>
      <c r="AS104" s="231" t="s">
        <v>219</v>
      </c>
      <c r="AT104" s="639"/>
      <c r="AU104" s="639"/>
      <c r="AV104" s="639"/>
      <c r="AW104" s="639"/>
      <c r="AX104" s="639"/>
      <c r="AY104" s="308"/>
      <c r="AZ104" s="155"/>
      <c r="BA104" s="155"/>
      <c r="BB104" s="75"/>
    </row>
    <row r="105" spans="1:55" ht="2.1" customHeight="1" x14ac:dyDescent="0.3">
      <c r="A105" s="397"/>
      <c r="B105" s="83"/>
      <c r="AF105" s="252"/>
      <c r="AG105" s="181"/>
      <c r="AH105" s="16"/>
      <c r="AJ105" s="16"/>
      <c r="AK105" s="16"/>
      <c r="AL105" s="16"/>
      <c r="AM105" s="16"/>
      <c r="AN105" s="16"/>
      <c r="AO105" s="16"/>
      <c r="AP105" s="16"/>
      <c r="AQ105" s="16"/>
      <c r="AR105" s="16"/>
      <c r="AS105" s="16"/>
      <c r="AT105" s="16"/>
      <c r="AU105" s="16"/>
      <c r="AV105" s="16"/>
      <c r="AW105" s="16"/>
      <c r="AX105" s="16"/>
      <c r="AY105" s="359"/>
      <c r="AZ105" s="152"/>
      <c r="BA105" s="152"/>
    </row>
    <row r="106" spans="1:55" ht="12" customHeight="1" x14ac:dyDescent="0.3">
      <c r="A106" s="398"/>
      <c r="B106" s="253" t="s">
        <v>132</v>
      </c>
      <c r="C106" s="254"/>
      <c r="D106" s="254"/>
      <c r="E106" s="254"/>
      <c r="F106" s="254"/>
      <c r="G106" s="254"/>
      <c r="H106" s="255"/>
      <c r="I106" s="254" t="s">
        <v>133</v>
      </c>
      <c r="J106" s="255"/>
      <c r="K106" s="254"/>
      <c r="L106" s="254"/>
      <c r="M106" s="254"/>
      <c r="N106" s="255"/>
      <c r="O106" s="255"/>
      <c r="P106" s="724">
        <v>0</v>
      </c>
      <c r="Q106" s="724"/>
      <c r="R106" s="724"/>
      <c r="S106" s="724"/>
      <c r="T106" s="254"/>
      <c r="U106" s="254"/>
      <c r="V106" s="254"/>
      <c r="W106" s="254" t="s">
        <v>134</v>
      </c>
      <c r="X106" s="254"/>
      <c r="Y106" s="254"/>
      <c r="Z106" s="255"/>
      <c r="AA106" s="256"/>
      <c r="AB106" s="723">
        <f>(Y64+Y93)-P106</f>
        <v>0</v>
      </c>
      <c r="AC106" s="723"/>
      <c r="AD106" s="723"/>
      <c r="AE106" s="723"/>
      <c r="AF106" s="257"/>
      <c r="AG106" s="151"/>
      <c r="AY106" s="308"/>
      <c r="AZ106" s="155"/>
      <c r="BA106" s="155"/>
      <c r="BB106" s="75"/>
    </row>
    <row r="107" spans="1:55" ht="2.1" customHeight="1" x14ac:dyDescent="0.3">
      <c r="A107" s="397"/>
      <c r="B107" s="84"/>
      <c r="J107" s="717"/>
      <c r="K107" s="717"/>
      <c r="L107" s="717"/>
      <c r="M107" s="717"/>
      <c r="N107" s="717"/>
      <c r="O107" s="717"/>
      <c r="P107" s="717"/>
      <c r="Q107" s="717"/>
      <c r="R107" s="717"/>
      <c r="S107" s="717"/>
      <c r="T107" s="717"/>
      <c r="U107" s="183"/>
      <c r="V107" s="183"/>
      <c r="W107" s="183"/>
      <c r="X107" s="717"/>
      <c r="Y107" s="717"/>
      <c r="Z107" s="717"/>
      <c r="AA107" s="717"/>
      <c r="AB107" s="717"/>
      <c r="AC107" s="717"/>
      <c r="AD107" s="717"/>
      <c r="AE107" s="717"/>
      <c r="AF107" s="251"/>
      <c r="AG107" s="16"/>
      <c r="AH107" s="16"/>
      <c r="AJ107" s="16"/>
      <c r="AK107" s="16"/>
      <c r="AL107" s="16"/>
      <c r="AM107" s="16"/>
      <c r="AN107" s="16"/>
      <c r="AO107" s="16"/>
      <c r="AP107" s="16"/>
      <c r="AQ107" s="16"/>
      <c r="AR107" s="16"/>
      <c r="AS107" s="16"/>
      <c r="AT107" s="16"/>
      <c r="AU107" s="16"/>
      <c r="AV107" s="16"/>
      <c r="AW107" s="16"/>
      <c r="AX107" s="16"/>
      <c r="AY107" s="359"/>
      <c r="AZ107" s="152"/>
      <c r="BA107" s="152"/>
    </row>
    <row r="108" spans="1:55" ht="12" customHeight="1" x14ac:dyDescent="0.3">
      <c r="A108" s="228"/>
      <c r="B108" s="153"/>
      <c r="AF108" s="251"/>
      <c r="AT108" s="231" t="s">
        <v>218</v>
      </c>
      <c r="AU108" s="688">
        <f>SUM(BB29:BB59)</f>
        <v>0</v>
      </c>
      <c r="AV108" s="688"/>
      <c r="AW108" s="688"/>
      <c r="AX108" s="688"/>
      <c r="AY108" s="689"/>
      <c r="AZ108" s="234"/>
      <c r="BA108" s="234"/>
      <c r="BB108" s="75"/>
    </row>
    <row r="109" spans="1:55" ht="12" customHeight="1" x14ac:dyDescent="0.3">
      <c r="A109" s="235"/>
      <c r="B109" s="27" t="s">
        <v>79</v>
      </c>
      <c r="C109" s="3"/>
      <c r="D109" s="3"/>
      <c r="E109" s="3"/>
      <c r="F109" s="3"/>
      <c r="G109" s="3"/>
      <c r="H109" s="3"/>
      <c r="I109" s="3"/>
      <c r="J109" s="3"/>
      <c r="K109" s="690"/>
      <c r="L109" s="690"/>
      <c r="M109" s="690"/>
      <c r="N109" s="690"/>
      <c r="O109" s="690"/>
      <c r="P109" s="8" t="s">
        <v>80</v>
      </c>
      <c r="T109" s="691"/>
      <c r="U109" s="691"/>
      <c r="V109" s="691"/>
      <c r="W109" s="691"/>
      <c r="X109" s="691"/>
      <c r="Y109" s="691"/>
      <c r="Z109" s="691"/>
      <c r="AA109" s="691"/>
      <c r="AB109" s="691"/>
      <c r="AC109" s="691"/>
      <c r="AD109" s="691"/>
      <c r="AE109" s="691"/>
      <c r="AF109" s="691"/>
      <c r="AG109" s="246"/>
      <c r="AU109" s="8" t="s">
        <v>1</v>
      </c>
      <c r="AY109" s="308"/>
      <c r="AZ109" s="236"/>
      <c r="BA109" s="236"/>
      <c r="BB109" s="75"/>
    </row>
    <row r="110" spans="1:55" ht="12" customHeight="1" thickBot="1" x14ac:dyDescent="0.35">
      <c r="A110" s="228"/>
      <c r="B110" s="85"/>
      <c r="C110" s="10"/>
      <c r="D110" s="10"/>
      <c r="E110" s="10"/>
      <c r="F110" s="10"/>
      <c r="G110" s="10"/>
      <c r="H110" s="10"/>
      <c r="I110" s="10"/>
      <c r="J110" s="10"/>
      <c r="K110" s="10"/>
      <c r="L110" s="10"/>
      <c r="M110" s="10"/>
      <c r="N110" s="10"/>
      <c r="O110" s="633" t="s">
        <v>78</v>
      </c>
      <c r="P110" s="633"/>
      <c r="Q110" s="633"/>
      <c r="R110" s="633"/>
      <c r="S110" s="633"/>
      <c r="T110" s="633"/>
      <c r="U110" s="710"/>
      <c r="V110" s="710"/>
      <c r="W110" s="710"/>
      <c r="X110" s="710"/>
      <c r="Y110" s="710"/>
      <c r="Z110" s="86"/>
      <c r="AA110" s="86"/>
      <c r="AB110" s="86"/>
      <c r="AC110" s="86"/>
      <c r="AD110" s="86"/>
      <c r="AE110" s="86"/>
      <c r="AF110" s="87"/>
      <c r="AS110" s="231" t="s">
        <v>219</v>
      </c>
      <c r="AT110" s="628"/>
      <c r="AU110" s="628"/>
      <c r="AV110" s="628"/>
      <c r="AW110" s="628"/>
      <c r="AX110" s="628"/>
      <c r="AY110" s="308"/>
      <c r="AZ110" s="155"/>
      <c r="BA110" s="155"/>
      <c r="BB110" s="75"/>
    </row>
    <row r="111" spans="1:55" ht="2.1" customHeight="1" thickBot="1" x14ac:dyDescent="0.35">
      <c r="A111" s="184"/>
      <c r="B111" s="88"/>
      <c r="C111" s="89"/>
      <c r="D111" s="89"/>
      <c r="E111" s="89"/>
      <c r="F111" s="89"/>
      <c r="G111" s="89"/>
      <c r="H111" s="89"/>
      <c r="I111" s="89"/>
      <c r="J111" s="89"/>
      <c r="K111" s="89"/>
      <c r="L111" s="89"/>
      <c r="M111" s="89"/>
      <c r="N111" s="89"/>
      <c r="O111" s="89"/>
      <c r="P111" s="89"/>
      <c r="Q111" s="89"/>
      <c r="R111" s="89"/>
      <c r="S111" s="89"/>
      <c r="T111" s="89"/>
      <c r="U111" s="89"/>
      <c r="V111" s="89"/>
      <c r="W111" s="89"/>
      <c r="X111" s="89"/>
      <c r="Y111" s="89"/>
      <c r="Z111" s="89"/>
      <c r="AA111" s="89"/>
      <c r="AB111" s="89"/>
      <c r="AC111" s="89"/>
      <c r="AD111" s="89"/>
      <c r="AE111" s="89"/>
      <c r="AF111" s="89"/>
      <c r="AG111" s="184"/>
      <c r="AH111" s="16"/>
      <c r="AI111" s="16"/>
      <c r="AJ111" s="16"/>
      <c r="AK111" s="16"/>
      <c r="AL111" s="16"/>
      <c r="AM111" s="16"/>
      <c r="AN111" s="16"/>
      <c r="AO111" s="16"/>
      <c r="AP111" s="16"/>
      <c r="AQ111" s="16"/>
      <c r="AR111" s="16"/>
      <c r="AS111" s="16"/>
      <c r="AT111" s="16"/>
      <c r="AU111" s="16"/>
      <c r="AV111" s="16"/>
      <c r="AW111" s="16"/>
      <c r="AX111" s="16"/>
      <c r="AY111" s="359"/>
    </row>
    <row r="112" spans="1:55" ht="2.1" customHeight="1" x14ac:dyDescent="0.3">
      <c r="A112" s="184"/>
      <c r="B112" s="16"/>
      <c r="C112" s="399"/>
      <c r="D112" s="16"/>
      <c r="E112" s="16"/>
      <c r="F112" s="16"/>
      <c r="G112" s="16"/>
      <c r="H112" s="16"/>
      <c r="I112" s="16"/>
      <c r="J112" s="16"/>
      <c r="K112" s="16"/>
      <c r="L112" s="16"/>
      <c r="M112" s="16"/>
      <c r="N112" s="16"/>
      <c r="O112" s="16"/>
      <c r="P112" s="16"/>
      <c r="Q112" s="16"/>
      <c r="R112" s="16"/>
      <c r="S112" s="16"/>
      <c r="T112" s="16"/>
      <c r="U112" s="16"/>
      <c r="V112" s="16"/>
      <c r="W112" s="16"/>
      <c r="X112" s="16"/>
      <c r="Y112" s="16"/>
      <c r="Z112" s="16"/>
      <c r="AA112" s="16"/>
      <c r="AB112" s="399" t="s">
        <v>81</v>
      </c>
      <c r="AC112" s="16"/>
      <c r="AD112" s="16"/>
      <c r="AE112" s="16"/>
      <c r="AF112" s="16"/>
      <c r="AG112" s="297"/>
      <c r="AH112" s="297"/>
      <c r="AI112" s="297"/>
      <c r="AJ112" s="297"/>
      <c r="AK112" s="297"/>
      <c r="AL112" s="297"/>
      <c r="AM112" s="297"/>
      <c r="AN112" s="297"/>
      <c r="AO112" s="297"/>
      <c r="AP112" s="297"/>
      <c r="AQ112" s="297"/>
      <c r="AR112" s="297"/>
      <c r="AS112" s="297"/>
      <c r="AT112" s="297"/>
      <c r="AU112" s="297"/>
      <c r="AV112" s="297"/>
      <c r="AW112" s="297"/>
      <c r="AX112" s="297"/>
      <c r="AY112" s="400"/>
    </row>
    <row r="113" spans="1:58" ht="2.1" customHeight="1" x14ac:dyDescent="0.3">
      <c r="A113" s="184"/>
      <c r="B113" s="401"/>
      <c r="C113" s="401"/>
      <c r="D113" s="401"/>
      <c r="E113" s="401"/>
      <c r="F113" s="401"/>
      <c r="G113" s="401"/>
      <c r="H113" s="401"/>
      <c r="I113" s="401"/>
      <c r="J113" s="401"/>
      <c r="K113" s="402"/>
      <c r="L113" s="402"/>
      <c r="M113" s="402"/>
      <c r="N113" s="402"/>
      <c r="O113" s="402"/>
      <c r="P113" s="401"/>
      <c r="Q113" s="401"/>
      <c r="R113" s="401"/>
      <c r="S113" s="401"/>
      <c r="T113" s="401"/>
      <c r="U113" s="401"/>
      <c r="V113" s="401"/>
      <c r="W113" s="401"/>
      <c r="X113" s="401"/>
      <c r="Y113" s="401"/>
      <c r="Z113" s="401"/>
      <c r="AA113" s="401"/>
      <c r="AB113" s="402"/>
      <c r="AC113" s="402"/>
      <c r="AD113" s="402"/>
      <c r="AE113" s="402"/>
      <c r="AF113" s="402"/>
      <c r="AG113" s="402"/>
      <c r="AH113" s="16"/>
      <c r="AI113" s="16"/>
      <c r="AJ113" s="16"/>
      <c r="AK113" s="16"/>
      <c r="AL113" s="16"/>
      <c r="AM113" s="16"/>
      <c r="AN113" s="16"/>
      <c r="AO113" s="16"/>
      <c r="AP113" s="16"/>
      <c r="AQ113" s="16"/>
      <c r="AR113" s="402"/>
      <c r="AS113" s="402"/>
      <c r="AT113" s="402"/>
      <c r="AU113" s="402"/>
      <c r="AV113" s="402"/>
      <c r="AW113" s="402"/>
      <c r="AX113" s="402"/>
      <c r="AY113" s="359"/>
    </row>
    <row r="114" spans="1:58" s="29" customFormat="1" ht="15" customHeight="1" x14ac:dyDescent="0.3">
      <c r="A114" s="281"/>
      <c r="B114" s="403"/>
      <c r="C114" s="403"/>
      <c r="D114" s="403"/>
      <c r="E114" s="403"/>
      <c r="F114" s="403"/>
      <c r="G114" s="403"/>
      <c r="H114" s="403"/>
      <c r="I114" s="403"/>
      <c r="J114" s="404" t="s">
        <v>124</v>
      </c>
      <c r="K114" s="589" t="s">
        <v>125</v>
      </c>
      <c r="L114" s="589"/>
      <c r="M114" s="589"/>
      <c r="N114" s="589"/>
      <c r="O114" s="589"/>
      <c r="P114" s="589"/>
      <c r="Q114" s="589" t="s">
        <v>126</v>
      </c>
      <c r="R114" s="589"/>
      <c r="S114" s="589"/>
      <c r="T114" s="589"/>
      <c r="U114" s="589"/>
      <c r="V114" s="589"/>
      <c r="W114" s="589" t="s">
        <v>127</v>
      </c>
      <c r="X114" s="589"/>
      <c r="Y114" s="589"/>
      <c r="Z114" s="589"/>
      <c r="AA114" s="589"/>
      <c r="AB114" s="589"/>
      <c r="AC114" s="592" t="s">
        <v>221</v>
      </c>
      <c r="AD114" s="592"/>
      <c r="AE114" s="592"/>
      <c r="AF114" s="592"/>
      <c r="AG114" s="592" t="s">
        <v>128</v>
      </c>
      <c r="AH114" s="592"/>
      <c r="AI114" s="594" t="s">
        <v>129</v>
      </c>
      <c r="AJ114" s="594"/>
      <c r="AK114" s="594"/>
      <c r="AL114" s="594"/>
      <c r="AM114" s="594"/>
      <c r="AN114" s="594"/>
      <c r="AO114" s="594"/>
      <c r="AP114" s="594"/>
      <c r="AQ114" s="594" t="s">
        <v>222</v>
      </c>
      <c r="AR114" s="594"/>
      <c r="AS114" s="594"/>
      <c r="AT114" s="594"/>
      <c r="AU114" s="594"/>
      <c r="AV114" s="594"/>
      <c r="AW114" s="594"/>
      <c r="AX114" s="594"/>
      <c r="AY114" s="594"/>
      <c r="AZ114" s="142"/>
      <c r="BA114" s="142"/>
      <c r="BB114" s="90"/>
    </row>
    <row r="115" spans="1:58" s="29" customFormat="1" ht="15" customHeight="1" x14ac:dyDescent="0.3">
      <c r="A115" s="575" t="s">
        <v>130</v>
      </c>
      <c r="B115" s="576"/>
      <c r="C115" s="576"/>
      <c r="D115" s="576"/>
      <c r="E115" s="576"/>
      <c r="F115" s="576"/>
      <c r="G115" s="576"/>
      <c r="H115" s="576"/>
      <c r="I115" s="576"/>
      <c r="J115" s="577"/>
      <c r="K115" s="590">
        <f>(Y64+AC57+(Q58*0.029)-AQ115)</f>
        <v>0</v>
      </c>
      <c r="L115" s="590"/>
      <c r="M115" s="590"/>
      <c r="N115" s="590"/>
      <c r="O115" s="590"/>
      <c r="P115" s="590"/>
      <c r="Q115" s="591">
        <f>Y79</f>
        <v>0</v>
      </c>
      <c r="R115" s="591"/>
      <c r="S115" s="591"/>
      <c r="T115" s="591"/>
      <c r="U115" s="591"/>
      <c r="V115" s="591"/>
      <c r="W115" s="591">
        <f>W95+W96+Y85</f>
        <v>0</v>
      </c>
      <c r="X115" s="591"/>
      <c r="Y115" s="591"/>
      <c r="Z115" s="591"/>
      <c r="AA115" s="591"/>
      <c r="AB115" s="591"/>
      <c r="AC115" s="591">
        <f>Y87</f>
        <v>0</v>
      </c>
      <c r="AD115" s="591"/>
      <c r="AE115" s="591"/>
      <c r="AF115" s="591"/>
      <c r="AG115" s="593">
        <f>AU102</f>
        <v>0</v>
      </c>
      <c r="AH115" s="593"/>
      <c r="AI115" s="593">
        <f>AU108</f>
        <v>0</v>
      </c>
      <c r="AJ115" s="593"/>
      <c r="AK115" s="593"/>
      <c r="AL115" s="593"/>
      <c r="AM115" s="593"/>
      <c r="AN115" s="593"/>
      <c r="AO115" s="593"/>
      <c r="AP115" s="593"/>
      <c r="AQ115" s="593">
        <f>IF(Identification!BC19="NON",((Y29+Y30+Y32+Y33)-AC37)*Cotisations!D61,((Y29+Y30+Y32+Y33)-AC37)*Cotisations!C61)</f>
        <v>0</v>
      </c>
      <c r="AR115" s="593"/>
      <c r="AS115" s="593"/>
      <c r="AT115" s="593"/>
      <c r="AU115" s="593"/>
      <c r="AV115" s="593"/>
      <c r="AW115" s="593"/>
      <c r="AX115" s="593"/>
      <c r="AY115" s="593"/>
      <c r="AZ115" s="142"/>
      <c r="BA115" s="142"/>
      <c r="BB115" s="90"/>
    </row>
    <row r="116" spans="1:58" s="237" customFormat="1" ht="15" customHeight="1" x14ac:dyDescent="0.3">
      <c r="A116" s="405"/>
      <c r="J116" s="406" t="s">
        <v>223</v>
      </c>
      <c r="K116" s="578"/>
      <c r="L116" s="578"/>
      <c r="M116" s="578"/>
      <c r="N116" s="578"/>
      <c r="O116" s="578"/>
      <c r="P116" s="578"/>
      <c r="Q116" s="579"/>
      <c r="R116" s="579"/>
      <c r="S116" s="579"/>
      <c r="T116" s="579"/>
      <c r="U116" s="579"/>
      <c r="V116" s="579"/>
      <c r="W116" s="579"/>
      <c r="X116" s="579"/>
      <c r="Y116" s="579"/>
      <c r="Z116" s="579"/>
      <c r="AA116" s="579"/>
      <c r="AB116" s="579"/>
      <c r="AC116" s="579"/>
      <c r="AD116" s="579"/>
      <c r="AE116" s="579"/>
      <c r="AF116" s="579"/>
      <c r="AG116" s="580"/>
      <c r="AH116" s="580"/>
      <c r="AI116" s="581"/>
      <c r="AJ116" s="581"/>
      <c r="AK116" s="581"/>
      <c r="AL116" s="581"/>
      <c r="AM116" s="581"/>
      <c r="AN116" s="581"/>
      <c r="AO116" s="581"/>
      <c r="AP116" s="581"/>
      <c r="AQ116" s="582"/>
      <c r="AR116" s="582"/>
      <c r="AS116" s="582"/>
      <c r="AT116" s="582"/>
      <c r="AU116" s="582"/>
      <c r="AV116" s="582"/>
      <c r="AW116" s="582"/>
      <c r="AX116" s="582"/>
      <c r="AY116" s="582"/>
      <c r="AZ116" s="238"/>
      <c r="BA116" s="238"/>
      <c r="BB116" s="239"/>
    </row>
    <row r="117" spans="1:58" ht="5.0999999999999996" customHeight="1" x14ac:dyDescent="0.3">
      <c r="A117" s="184"/>
      <c r="B117" s="401"/>
      <c r="C117" s="401"/>
      <c r="D117" s="401"/>
      <c r="E117" s="401"/>
      <c r="F117" s="401"/>
      <c r="G117" s="401"/>
      <c r="H117" s="401"/>
      <c r="I117" s="401"/>
      <c r="J117" s="401"/>
      <c r="K117" s="407"/>
      <c r="L117" s="407"/>
      <c r="M117" s="407"/>
      <c r="N117" s="407"/>
      <c r="O117" s="407"/>
      <c r="P117" s="401"/>
      <c r="Q117" s="401"/>
      <c r="R117" s="401"/>
      <c r="S117" s="401"/>
      <c r="T117" s="401"/>
      <c r="U117" s="401"/>
      <c r="V117" s="401"/>
      <c r="W117" s="401"/>
      <c r="X117" s="401"/>
      <c r="Y117" s="401"/>
      <c r="Z117" s="401"/>
      <c r="AA117" s="401"/>
      <c r="AB117" s="407"/>
      <c r="AC117" s="407"/>
      <c r="AD117" s="407"/>
      <c r="AE117" s="407"/>
      <c r="AF117" s="407"/>
      <c r="AG117" s="407"/>
      <c r="AH117" s="16"/>
      <c r="AI117" s="16"/>
      <c r="AJ117" s="16"/>
      <c r="AK117" s="16"/>
      <c r="AL117" s="16"/>
      <c r="AM117" s="16"/>
      <c r="AN117" s="16"/>
      <c r="AO117" s="16"/>
      <c r="AP117" s="16"/>
      <c r="AQ117" s="16"/>
      <c r="AR117" s="402"/>
      <c r="AS117" s="402"/>
      <c r="AT117" s="402"/>
      <c r="AU117" s="402"/>
      <c r="AV117" s="402"/>
      <c r="AW117" s="402"/>
      <c r="AX117" s="402"/>
      <c r="AY117" s="359"/>
    </row>
    <row r="118" spans="1:58" ht="5.0999999999999996" customHeight="1" x14ac:dyDescent="0.3">
      <c r="A118" s="184"/>
      <c r="B118" s="16"/>
      <c r="C118" s="16"/>
      <c r="D118" s="16"/>
      <c r="E118" s="16"/>
      <c r="F118" s="16"/>
      <c r="G118" s="16"/>
      <c r="H118" s="16"/>
      <c r="I118" s="16"/>
      <c r="J118" s="16"/>
      <c r="K118" s="16"/>
      <c r="L118" s="16"/>
      <c r="M118" s="16"/>
      <c r="N118" s="16"/>
      <c r="O118" s="16"/>
      <c r="P118" s="16"/>
      <c r="Q118" s="16"/>
      <c r="R118" s="16"/>
      <c r="S118" s="16"/>
      <c r="T118" s="16"/>
      <c r="U118" s="16"/>
      <c r="V118" s="16"/>
      <c r="W118" s="16"/>
      <c r="X118" s="16"/>
      <c r="Y118" s="16"/>
      <c r="Z118" s="16"/>
      <c r="AA118" s="16"/>
      <c r="AB118" s="16"/>
      <c r="AC118" s="16"/>
      <c r="AD118" s="16"/>
      <c r="AE118" s="16"/>
      <c r="AF118" s="16"/>
      <c r="AG118" s="16"/>
      <c r="AH118" s="16"/>
      <c r="AI118" s="16"/>
      <c r="AJ118" s="16"/>
      <c r="AK118" s="16"/>
      <c r="AL118" s="16"/>
      <c r="AM118" s="16"/>
      <c r="AN118" s="16"/>
      <c r="AO118" s="16"/>
      <c r="AP118" s="16"/>
      <c r="AQ118" s="16"/>
      <c r="AR118" s="16"/>
      <c r="AS118" s="16"/>
      <c r="AT118" s="16"/>
      <c r="AU118" s="16"/>
      <c r="AV118" s="16"/>
      <c r="AW118" s="16"/>
      <c r="AX118" s="16"/>
      <c r="AY118" s="359"/>
    </row>
    <row r="119" spans="1:58" s="13" customFormat="1" ht="17.100000000000001" customHeight="1" x14ac:dyDescent="0.3">
      <c r="A119" s="408"/>
      <c r="B119" s="707" t="s">
        <v>82</v>
      </c>
      <c r="C119" s="707"/>
      <c r="D119" s="707"/>
      <c r="E119" s="707"/>
      <c r="F119" s="707"/>
      <c r="G119" s="700" t="s">
        <v>83</v>
      </c>
      <c r="H119" s="700"/>
      <c r="I119" s="700"/>
      <c r="J119" s="700"/>
      <c r="K119" s="700"/>
      <c r="L119" s="700"/>
      <c r="M119" s="700"/>
      <c r="N119" s="700"/>
      <c r="O119" s="409">
        <v>0</v>
      </c>
      <c r="P119" s="667" t="s">
        <v>84</v>
      </c>
      <c r="Q119" s="667"/>
      <c r="R119" s="667"/>
      <c r="S119" s="667"/>
      <c r="T119" s="667"/>
      <c r="U119" s="701">
        <f>ROUNDUP(IF($O$119&gt;0,IF($O$119*2.5&gt;=30,30,$O$119*2.5),(IF($O$120&gt;0,IF($O$120/4*2.5&gt;=30,30,$O$120/4*2.5)))),0)</f>
        <v>0</v>
      </c>
      <c r="V119" s="701"/>
      <c r="W119" s="702" t="s">
        <v>85</v>
      </c>
      <c r="X119" s="702"/>
      <c r="Y119" s="702"/>
      <c r="Z119" s="702"/>
      <c r="AA119" s="702"/>
      <c r="AB119" s="703">
        <v>0</v>
      </c>
      <c r="AC119" s="704" t="s">
        <v>86</v>
      </c>
      <c r="AD119" s="704"/>
      <c r="AE119" s="704"/>
      <c r="AF119" s="704"/>
      <c r="AG119" s="666">
        <f>IF($U$119+$AB$119&gt;=30,30,$U$119+$AB$119)</f>
        <v>0</v>
      </c>
      <c r="AH119" s="666"/>
      <c r="AI119" s="667" t="s">
        <v>87</v>
      </c>
      <c r="AJ119" s="667"/>
      <c r="AK119" s="667"/>
      <c r="AL119" s="667"/>
      <c r="AM119" s="667"/>
      <c r="AN119" s="668">
        <v>0</v>
      </c>
      <c r="AO119" s="668"/>
      <c r="AP119" s="669" t="s">
        <v>88</v>
      </c>
      <c r="AQ119" s="669"/>
      <c r="AR119" s="669"/>
      <c r="AS119" s="670">
        <v>0</v>
      </c>
      <c r="AT119" s="698" t="s">
        <v>89</v>
      </c>
      <c r="AU119" s="698"/>
      <c r="AV119" s="686">
        <f>AG119+AN119-AS119</f>
        <v>0</v>
      </c>
      <c r="AW119" s="686"/>
      <c r="AX119" s="686"/>
      <c r="AY119" s="169"/>
      <c r="AZ119" s="163"/>
      <c r="BA119" s="163"/>
      <c r="BB119" s="28"/>
      <c r="BC119" s="154"/>
      <c r="BD119" s="154"/>
      <c r="BE119" s="154"/>
      <c r="BF119" s="154"/>
    </row>
    <row r="120" spans="1:58" s="13" customFormat="1" ht="17.100000000000001" customHeight="1" x14ac:dyDescent="0.3">
      <c r="A120" s="408"/>
      <c r="B120" s="707"/>
      <c r="C120" s="707"/>
      <c r="D120" s="707"/>
      <c r="E120" s="707"/>
      <c r="F120" s="707"/>
      <c r="G120" s="687" t="s">
        <v>90</v>
      </c>
      <c r="H120" s="687"/>
      <c r="I120" s="687"/>
      <c r="J120" s="687"/>
      <c r="K120" s="687"/>
      <c r="L120" s="687"/>
      <c r="M120" s="687"/>
      <c r="N120" s="687"/>
      <c r="O120" s="409">
        <v>0</v>
      </c>
      <c r="P120" s="667"/>
      <c r="Q120" s="667"/>
      <c r="R120" s="667"/>
      <c r="S120" s="667"/>
      <c r="T120" s="667"/>
      <c r="U120" s="701"/>
      <c r="V120" s="701"/>
      <c r="W120" s="702"/>
      <c r="X120" s="702"/>
      <c r="Y120" s="702"/>
      <c r="Z120" s="702"/>
      <c r="AA120" s="702"/>
      <c r="AB120" s="703"/>
      <c r="AC120" s="704"/>
      <c r="AD120" s="704"/>
      <c r="AE120" s="704"/>
      <c r="AF120" s="704"/>
      <c r="AG120" s="666"/>
      <c r="AH120" s="666"/>
      <c r="AI120" s="667"/>
      <c r="AJ120" s="667"/>
      <c r="AK120" s="667"/>
      <c r="AL120" s="667"/>
      <c r="AM120" s="667"/>
      <c r="AN120" s="668"/>
      <c r="AO120" s="668"/>
      <c r="AP120" s="669"/>
      <c r="AQ120" s="669"/>
      <c r="AR120" s="669"/>
      <c r="AS120" s="670"/>
      <c r="AT120" s="698"/>
      <c r="AU120" s="698"/>
      <c r="AV120" s="686"/>
      <c r="AW120" s="686"/>
      <c r="AX120" s="686"/>
      <c r="AY120" s="169"/>
      <c r="AZ120" s="163"/>
      <c r="BA120" s="163"/>
      <c r="BB120" s="28"/>
      <c r="BC120" s="154"/>
      <c r="BD120" s="154"/>
      <c r="BE120" s="154"/>
      <c r="BF120" s="154"/>
    </row>
    <row r="121" spans="1:58" ht="5.0999999999999996" customHeight="1" x14ac:dyDescent="0.3">
      <c r="A121" s="184"/>
      <c r="B121" s="16"/>
      <c r="C121" s="16"/>
      <c r="D121" s="16"/>
      <c r="E121" s="16"/>
      <c r="F121" s="16"/>
      <c r="G121" s="13"/>
      <c r="H121" s="13"/>
      <c r="I121" s="13"/>
      <c r="J121" s="13"/>
      <c r="K121" s="13"/>
      <c r="L121" s="13"/>
      <c r="M121" s="13"/>
      <c r="N121" s="13"/>
      <c r="O121" s="90"/>
      <c r="P121" s="29"/>
      <c r="Q121" s="29"/>
      <c r="R121" s="29"/>
      <c r="S121" s="29"/>
      <c r="T121" s="29"/>
      <c r="U121" s="13"/>
      <c r="V121" s="16"/>
      <c r="W121" s="16"/>
      <c r="X121" s="13"/>
      <c r="Y121" s="13"/>
      <c r="Z121" s="13"/>
      <c r="AA121" s="13"/>
      <c r="AB121" s="29"/>
      <c r="AC121" s="73"/>
      <c r="AD121" s="73"/>
      <c r="AE121" s="73"/>
      <c r="AF121" s="73"/>
      <c r="AI121" s="16"/>
      <c r="AJ121" s="16"/>
      <c r="AK121" s="13"/>
      <c r="AL121" s="13"/>
      <c r="AM121" s="13"/>
      <c r="AO121" s="75"/>
      <c r="AP121" s="16"/>
      <c r="AQ121" s="13"/>
      <c r="AR121" s="13"/>
      <c r="AT121" s="13"/>
      <c r="AU121" s="13"/>
      <c r="AV121" s="16"/>
      <c r="AW121" s="16"/>
      <c r="AX121" s="16"/>
      <c r="AY121" s="359"/>
      <c r="BB121" s="150"/>
      <c r="BC121" s="154"/>
      <c r="BD121" s="154"/>
      <c r="BE121" s="154"/>
      <c r="BF121" s="154"/>
    </row>
    <row r="122" spans="1:58" s="13" customFormat="1" ht="17.100000000000001" customHeight="1" x14ac:dyDescent="0.3">
      <c r="A122" s="408"/>
      <c r="B122" s="699" t="s">
        <v>91</v>
      </c>
      <c r="C122" s="699"/>
      <c r="D122" s="699"/>
      <c r="E122" s="699"/>
      <c r="F122" s="699"/>
      <c r="G122" s="700" t="s">
        <v>83</v>
      </c>
      <c r="H122" s="700"/>
      <c r="I122" s="700"/>
      <c r="J122" s="700"/>
      <c r="K122" s="700"/>
      <c r="L122" s="700"/>
      <c r="M122" s="700"/>
      <c r="N122" s="700"/>
      <c r="O122" s="409">
        <v>0</v>
      </c>
      <c r="P122" s="667" t="s">
        <v>84</v>
      </c>
      <c r="Q122" s="667"/>
      <c r="R122" s="667"/>
      <c r="S122" s="667"/>
      <c r="T122" s="667"/>
      <c r="U122" s="701">
        <f>ROUNDUP(IF($O$122&gt;0,IF($O$122*2.5&gt;=30,30,$O$122*2.5),(IF($O$123&gt;0,IF($O$123/4*2.5&gt;=30,30,$O$123/4*2.5)))),0)</f>
        <v>0</v>
      </c>
      <c r="V122" s="701"/>
      <c r="W122" s="702" t="s">
        <v>85</v>
      </c>
      <c r="X122" s="702"/>
      <c r="Y122" s="702"/>
      <c r="Z122" s="702"/>
      <c r="AA122" s="702"/>
      <c r="AB122" s="703">
        <v>0</v>
      </c>
      <c r="AC122" s="704" t="s">
        <v>86</v>
      </c>
      <c r="AD122" s="704"/>
      <c r="AE122" s="704"/>
      <c r="AF122" s="704"/>
      <c r="AG122" s="666">
        <f>IF($U$122+$AB$122&gt;=30,30,$U$122+$AB$122)</f>
        <v>0</v>
      </c>
      <c r="AH122" s="666"/>
      <c r="AI122" s="667" t="s">
        <v>87</v>
      </c>
      <c r="AJ122" s="667"/>
      <c r="AK122" s="667"/>
      <c r="AL122" s="667"/>
      <c r="AM122" s="667"/>
      <c r="AN122" s="668">
        <v>0</v>
      </c>
      <c r="AO122" s="668"/>
      <c r="AP122" s="669" t="s">
        <v>88</v>
      </c>
      <c r="AQ122" s="669"/>
      <c r="AR122" s="669"/>
      <c r="AS122" s="670">
        <v>0</v>
      </c>
      <c r="AT122" s="698" t="s">
        <v>89</v>
      </c>
      <c r="AU122" s="698"/>
      <c r="AV122" s="686">
        <f>AG122+AN122-AS122</f>
        <v>0</v>
      </c>
      <c r="AW122" s="686"/>
      <c r="AX122" s="686"/>
      <c r="AY122" s="169"/>
      <c r="AZ122" s="163"/>
      <c r="BA122" s="163"/>
      <c r="BB122" s="14"/>
    </row>
    <row r="123" spans="1:58" s="13" customFormat="1" ht="17.100000000000001" customHeight="1" x14ac:dyDescent="0.3">
      <c r="A123" s="408"/>
      <c r="B123" s="699"/>
      <c r="C123" s="699"/>
      <c r="D123" s="699"/>
      <c r="E123" s="699"/>
      <c r="F123" s="699"/>
      <c r="G123" s="687" t="s">
        <v>90</v>
      </c>
      <c r="H123" s="687"/>
      <c r="I123" s="687"/>
      <c r="J123" s="687"/>
      <c r="K123" s="687"/>
      <c r="L123" s="687"/>
      <c r="M123" s="687"/>
      <c r="N123" s="687"/>
      <c r="O123" s="409">
        <v>0</v>
      </c>
      <c r="P123" s="667"/>
      <c r="Q123" s="667"/>
      <c r="R123" s="667"/>
      <c r="S123" s="667"/>
      <c r="T123" s="667"/>
      <c r="U123" s="701"/>
      <c r="V123" s="701"/>
      <c r="W123" s="702"/>
      <c r="X123" s="702"/>
      <c r="Y123" s="702"/>
      <c r="Z123" s="702"/>
      <c r="AA123" s="702"/>
      <c r="AB123" s="703"/>
      <c r="AC123" s="704"/>
      <c r="AD123" s="704"/>
      <c r="AE123" s="704"/>
      <c r="AF123" s="704"/>
      <c r="AG123" s="666"/>
      <c r="AH123" s="666"/>
      <c r="AI123" s="667"/>
      <c r="AJ123" s="667"/>
      <c r="AK123" s="667"/>
      <c r="AL123" s="667"/>
      <c r="AM123" s="667"/>
      <c r="AN123" s="668"/>
      <c r="AO123" s="668"/>
      <c r="AP123" s="669"/>
      <c r="AQ123" s="669"/>
      <c r="AR123" s="669"/>
      <c r="AS123" s="670"/>
      <c r="AT123" s="698"/>
      <c r="AU123" s="698"/>
      <c r="AV123" s="686"/>
      <c r="AW123" s="686"/>
      <c r="AX123" s="686"/>
      <c r="AY123" s="169"/>
      <c r="AZ123" s="163"/>
      <c r="BA123" s="163"/>
      <c r="BB123" s="14"/>
    </row>
    <row r="124" spans="1:58" ht="5.0999999999999996" customHeight="1" x14ac:dyDescent="0.3">
      <c r="A124" s="410"/>
      <c r="B124" s="186"/>
      <c r="C124" s="186"/>
      <c r="D124" s="186"/>
      <c r="E124" s="186"/>
      <c r="F124" s="186"/>
      <c r="G124" s="14"/>
      <c r="H124" s="14"/>
      <c r="I124" s="14"/>
      <c r="J124" s="14"/>
      <c r="K124" s="14"/>
      <c r="L124" s="14"/>
      <c r="M124" s="14"/>
      <c r="N124" s="14"/>
      <c r="O124" s="14"/>
      <c r="P124" s="14"/>
      <c r="Q124" s="14"/>
      <c r="R124" s="14"/>
      <c r="S124" s="14"/>
      <c r="T124" s="28"/>
      <c r="U124" s="28"/>
      <c r="V124" s="28"/>
      <c r="W124" s="28"/>
      <c r="X124" s="28"/>
      <c r="Y124" s="28"/>
      <c r="Z124" s="14"/>
      <c r="AA124" s="14"/>
      <c r="AB124" s="411"/>
      <c r="AC124" s="411"/>
      <c r="AD124" s="411"/>
      <c r="AE124" s="411"/>
      <c r="AF124" s="411"/>
      <c r="AG124" s="411"/>
      <c r="AH124" s="28"/>
      <c r="AI124" s="28"/>
      <c r="AJ124" s="28"/>
      <c r="AK124" s="28"/>
      <c r="AL124" s="28"/>
      <c r="AM124" s="28"/>
      <c r="AN124" s="28"/>
      <c r="AO124" s="28"/>
      <c r="AP124" s="412"/>
      <c r="AQ124" s="412"/>
      <c r="AR124" s="14"/>
      <c r="AS124" s="14"/>
      <c r="AT124" s="14"/>
      <c r="AU124" s="14"/>
      <c r="AV124" s="14"/>
      <c r="AW124" s="14"/>
      <c r="AX124" s="14"/>
      <c r="AY124" s="413"/>
    </row>
    <row r="125" spans="1:58" ht="12" customHeight="1" x14ac:dyDescent="0.3">
      <c r="A125" s="692" t="s">
        <v>92</v>
      </c>
      <c r="B125" s="693"/>
      <c r="C125" s="693"/>
      <c r="D125" s="693"/>
      <c r="E125" s="693"/>
      <c r="F125" s="693"/>
      <c r="G125" s="693"/>
      <c r="H125" s="693"/>
      <c r="I125" s="693"/>
      <c r="J125" s="693"/>
      <c r="K125" s="693"/>
      <c r="L125" s="693"/>
      <c r="M125" s="693"/>
      <c r="N125" s="693"/>
      <c r="O125" s="693"/>
      <c r="P125" s="693"/>
      <c r="Q125" s="693"/>
      <c r="R125" s="693"/>
      <c r="S125" s="693"/>
      <c r="T125" s="693"/>
      <c r="U125" s="693"/>
      <c r="V125" s="693"/>
      <c r="W125" s="693"/>
      <c r="X125" s="693"/>
      <c r="Y125" s="693"/>
      <c r="Z125" s="693"/>
      <c r="AA125" s="693"/>
      <c r="AB125" s="693"/>
      <c r="AC125" s="693"/>
      <c r="AD125" s="693"/>
      <c r="AE125" s="693"/>
      <c r="AF125" s="693"/>
      <c r="AG125" s="693"/>
      <c r="AH125" s="693"/>
      <c r="AI125" s="693"/>
      <c r="AJ125" s="693"/>
      <c r="AK125" s="693"/>
      <c r="AL125" s="693"/>
      <c r="AM125" s="693"/>
      <c r="AN125" s="693"/>
      <c r="AO125" s="693"/>
      <c r="AP125" s="693"/>
      <c r="AQ125" s="693"/>
      <c r="AR125" s="693"/>
      <c r="AS125" s="693"/>
      <c r="AT125" s="693"/>
      <c r="AU125" s="693"/>
      <c r="AV125" s="693"/>
      <c r="AW125" s="693"/>
      <c r="AX125" s="693"/>
      <c r="AY125" s="694"/>
      <c r="AZ125" s="155"/>
      <c r="BA125" s="155"/>
      <c r="BB125" s="75"/>
    </row>
    <row r="126" spans="1:58" ht="2.25" customHeight="1" x14ac:dyDescent="0.3">
      <c r="A126" s="410"/>
      <c r="B126" s="414"/>
      <c r="C126" s="414"/>
      <c r="D126" s="414"/>
      <c r="E126" s="414"/>
      <c r="F126" s="414"/>
      <c r="G126" s="414"/>
      <c r="H126" s="414"/>
      <c r="I126" s="414"/>
      <c r="J126" s="414"/>
      <c r="K126" s="414"/>
      <c r="L126" s="414"/>
      <c r="M126" s="414"/>
      <c r="N126" s="414"/>
      <c r="O126" s="414"/>
      <c r="P126" s="414"/>
      <c r="Q126" s="414"/>
      <c r="R126" s="414"/>
      <c r="S126" s="414"/>
      <c r="T126" s="414"/>
      <c r="U126" s="414"/>
      <c r="V126" s="414"/>
      <c r="W126" s="414"/>
      <c r="X126" s="414"/>
      <c r="Y126" s="414"/>
      <c r="Z126" s="414"/>
      <c r="AA126" s="414"/>
      <c r="AB126" s="414"/>
      <c r="AC126" s="414"/>
      <c r="AD126" s="414"/>
      <c r="AE126" s="414"/>
      <c r="AF126" s="414"/>
      <c r="AG126" s="414"/>
      <c r="AH126" s="414"/>
      <c r="AI126" s="414"/>
      <c r="AJ126" s="414"/>
      <c r="AK126" s="414"/>
      <c r="AL126" s="414"/>
      <c r="AM126" s="414"/>
      <c r="AN126" s="414"/>
      <c r="AO126" s="414"/>
      <c r="AP126" s="414"/>
      <c r="AQ126" s="414"/>
      <c r="AR126" s="414"/>
      <c r="AS126" s="414"/>
      <c r="AT126" s="414"/>
      <c r="AU126" s="414"/>
      <c r="AV126" s="414"/>
      <c r="AW126" s="414"/>
      <c r="AX126" s="414"/>
      <c r="AY126" s="413"/>
    </row>
    <row r="127" spans="1:58" s="29" customFormat="1" ht="12" customHeight="1" x14ac:dyDescent="0.3">
      <c r="A127" s="695" t="str">
        <f>Identification!B35</f>
        <v>COPYRIGHT Janvier 2026, tous droits réservés à la CSAFAM</v>
      </c>
      <c r="B127" s="696"/>
      <c r="C127" s="696"/>
      <c r="D127" s="696"/>
      <c r="E127" s="696"/>
      <c r="F127" s="696"/>
      <c r="G127" s="696"/>
      <c r="H127" s="696"/>
      <c r="I127" s="696"/>
      <c r="J127" s="696"/>
      <c r="K127" s="696"/>
      <c r="L127" s="696"/>
      <c r="M127" s="696"/>
      <c r="N127" s="696"/>
      <c r="O127" s="696"/>
      <c r="P127" s="696"/>
      <c r="Q127" s="696"/>
      <c r="R127" s="696"/>
      <c r="S127" s="696"/>
      <c r="T127" s="696"/>
      <c r="U127" s="696"/>
      <c r="V127" s="696"/>
      <c r="W127" s="696"/>
      <c r="X127" s="696"/>
      <c r="Y127" s="696"/>
      <c r="Z127" s="696"/>
      <c r="AA127" s="696"/>
      <c r="AB127" s="696"/>
      <c r="AC127" s="696"/>
      <c r="AD127" s="696"/>
      <c r="AE127" s="696"/>
      <c r="AF127" s="696"/>
      <c r="AG127" s="696"/>
      <c r="AH127" s="696"/>
      <c r="AI127" s="696"/>
      <c r="AJ127" s="696"/>
      <c r="AK127" s="696"/>
      <c r="AL127" s="696"/>
      <c r="AM127" s="696"/>
      <c r="AN127" s="696"/>
      <c r="AO127" s="696"/>
      <c r="AP127" s="696"/>
      <c r="AQ127" s="696"/>
      <c r="AR127" s="696"/>
      <c r="AS127" s="696"/>
      <c r="AT127" s="696"/>
      <c r="AU127" s="696"/>
      <c r="AV127" s="696"/>
      <c r="AW127" s="696"/>
      <c r="AX127" s="696"/>
      <c r="AY127" s="697"/>
      <c r="AZ127" s="142"/>
      <c r="BA127" s="142"/>
      <c r="BB127" s="90"/>
    </row>
    <row r="128" spans="1:58" ht="2.25" customHeight="1" x14ac:dyDescent="0.3"/>
    <row r="129" spans="37:37" ht="11.25" customHeight="1" x14ac:dyDescent="0.3"/>
    <row r="130" spans="37:37" ht="2.25" customHeight="1" x14ac:dyDescent="0.3"/>
    <row r="131" spans="37:37" ht="11.25" customHeight="1" x14ac:dyDescent="0.3"/>
    <row r="132" spans="37:37" ht="2.25" customHeight="1" x14ac:dyDescent="0.3"/>
    <row r="133" spans="37:37" ht="7.5" customHeight="1" x14ac:dyDescent="0.3"/>
    <row r="134" spans="37:37" ht="2.25" customHeight="1" x14ac:dyDescent="0.3"/>
    <row r="135" spans="37:37" ht="11.25" customHeight="1" x14ac:dyDescent="0.3"/>
    <row r="136" spans="37:37" ht="2.25" customHeight="1" x14ac:dyDescent="0.3"/>
    <row r="137" spans="37:37" ht="11.25" customHeight="1" x14ac:dyDescent="0.3">
      <c r="AK137" s="13"/>
    </row>
    <row r="138" spans="37:37" ht="2.25" customHeight="1" x14ac:dyDescent="0.3"/>
    <row r="139" spans="37:37" ht="11.25" customHeight="1" x14ac:dyDescent="0.3"/>
    <row r="140" spans="37:37" ht="2.25" customHeight="1" x14ac:dyDescent="0.3"/>
    <row r="142" spans="37:37" ht="2.25" customHeight="1" x14ac:dyDescent="0.3"/>
    <row r="145" ht="15.75" customHeight="1" x14ac:dyDescent="0.3"/>
    <row r="149" ht="15" customHeight="1" x14ac:dyDescent="0.3"/>
    <row r="150" ht="2.25" customHeight="1" x14ac:dyDescent="0.3"/>
  </sheetData>
  <sheetProtection algorithmName="SHA-512" hashValue="H06JxbGirtSJlAaZApr5o9NCxK1uC8r0eOgOmLgCm+Xfw0QsNo+CgK6HvPZglVoDaS+7LAWHKHQgUcV4+1gagg==" saltValue="dtmAU4ir3NiyNbKcQcGhLA==" spinCount="100000" sheet="1" selectLockedCells="1"/>
  <mergeCells count="427">
    <mergeCell ref="N32:P32"/>
    <mergeCell ref="A10:L10"/>
    <mergeCell ref="M10:V10"/>
    <mergeCell ref="A11:L11"/>
    <mergeCell ref="M11:V11"/>
    <mergeCell ref="AM11:AW11"/>
    <mergeCell ref="AK14:AR14"/>
    <mergeCell ref="AP29:AR29"/>
    <mergeCell ref="AS29:AU29"/>
    <mergeCell ref="A31:P31"/>
    <mergeCell ref="Q31:T31"/>
    <mergeCell ref="U31:X31"/>
    <mergeCell ref="Y31:AB31"/>
    <mergeCell ref="A12:J12"/>
    <mergeCell ref="M12:V12"/>
    <mergeCell ref="G13:L13"/>
    <mergeCell ref="R13:V13"/>
    <mergeCell ref="H14:L14"/>
    <mergeCell ref="M14:Q14"/>
    <mergeCell ref="Y14:AB14"/>
    <mergeCell ref="A30:M30"/>
    <mergeCell ref="N30:P30"/>
    <mergeCell ref="X22:Z22"/>
    <mergeCell ref="A25:P27"/>
    <mergeCell ref="AE7:AW7"/>
    <mergeCell ref="AW38:AY38"/>
    <mergeCell ref="AW37:AY37"/>
    <mergeCell ref="AW36:AY36"/>
    <mergeCell ref="AW35:AY35"/>
    <mergeCell ref="AW34:AY34"/>
    <mergeCell ref="AW33:AY33"/>
    <mergeCell ref="AW32:AY32"/>
    <mergeCell ref="AW31:AY31"/>
    <mergeCell ref="AP33:AR33"/>
    <mergeCell ref="AS33:AU33"/>
    <mergeCell ref="AS31:AU31"/>
    <mergeCell ref="AP32:AR32"/>
    <mergeCell ref="AS32:AU32"/>
    <mergeCell ref="AP30:AR30"/>
    <mergeCell ref="AS30:AU30"/>
    <mergeCell ref="AW29:AY29"/>
    <mergeCell ref="AJ33:AO33"/>
    <mergeCell ref="AJ32:AO32"/>
    <mergeCell ref="AR22:AS22"/>
    <mergeCell ref="AW22:AX22"/>
    <mergeCell ref="Q25:T27"/>
    <mergeCell ref="U25:X27"/>
    <mergeCell ref="Y25:AB27"/>
    <mergeCell ref="AC25:AF27"/>
    <mergeCell ref="AP25:AR27"/>
    <mergeCell ref="AS25:AU27"/>
    <mergeCell ref="AV25:AV27"/>
    <mergeCell ref="L22:O22"/>
    <mergeCell ref="AJ25:AO27"/>
    <mergeCell ref="AG25:AI25"/>
    <mergeCell ref="A5:V5"/>
    <mergeCell ref="Y5:AW5"/>
    <mergeCell ref="K6:V6"/>
    <mergeCell ref="K7:V7"/>
    <mergeCell ref="H1:AY1"/>
    <mergeCell ref="AS14:AY14"/>
    <mergeCell ref="L16:Q17"/>
    <mergeCell ref="A18:AY18"/>
    <mergeCell ref="W20:Y20"/>
    <mergeCell ref="AJ20:AQ20"/>
    <mergeCell ref="M3:AL3"/>
    <mergeCell ref="A4:K4"/>
    <mergeCell ref="L4:T4"/>
    <mergeCell ref="Y4:AH4"/>
    <mergeCell ref="AC9:AH9"/>
    <mergeCell ref="K8:V8"/>
    <mergeCell ref="AJ8:AW8"/>
    <mergeCell ref="F9:H9"/>
    <mergeCell ref="N9:V9"/>
    <mergeCell ref="AI9:AK9"/>
    <mergeCell ref="AM9:AW9"/>
    <mergeCell ref="L20:N20"/>
    <mergeCell ref="AK4:AT4"/>
    <mergeCell ref="AE6:AW6"/>
    <mergeCell ref="A39:M39"/>
    <mergeCell ref="Y39:AB39"/>
    <mergeCell ref="AP39:AR39"/>
    <mergeCell ref="Y30:AB30"/>
    <mergeCell ref="AS34:AU34"/>
    <mergeCell ref="AJ34:AO34"/>
    <mergeCell ref="Q36:T36"/>
    <mergeCell ref="U36:X36"/>
    <mergeCell ref="Y36:AB36"/>
    <mergeCell ref="AC36:AF36"/>
    <mergeCell ref="AP36:AR36"/>
    <mergeCell ref="AS36:AU36"/>
    <mergeCell ref="Q35:T35"/>
    <mergeCell ref="U35:X35"/>
    <mergeCell ref="Y35:AB35"/>
    <mergeCell ref="AP35:AR35"/>
    <mergeCell ref="AS35:AU35"/>
    <mergeCell ref="AJ36:AO36"/>
    <mergeCell ref="AJ35:AO35"/>
    <mergeCell ref="Q34:T34"/>
    <mergeCell ref="U34:X34"/>
    <mergeCell ref="Y34:AB34"/>
    <mergeCell ref="AP34:AR34"/>
    <mergeCell ref="N33:P33"/>
    <mergeCell ref="A38:P38"/>
    <mergeCell ref="Q38:T38"/>
    <mergeCell ref="U38:X38"/>
    <mergeCell ref="Y38:AB38"/>
    <mergeCell ref="AC38:AF38"/>
    <mergeCell ref="AP38:AR38"/>
    <mergeCell ref="AS38:AU38"/>
    <mergeCell ref="Q37:T37"/>
    <mergeCell ref="U37:X37"/>
    <mergeCell ref="Y37:AB37"/>
    <mergeCell ref="AC37:AF37"/>
    <mergeCell ref="AP37:AR37"/>
    <mergeCell ref="AJ38:AO38"/>
    <mergeCell ref="AJ37:AO37"/>
    <mergeCell ref="AP43:AR43"/>
    <mergeCell ref="AS43:AU43"/>
    <mergeCell ref="Q42:T42"/>
    <mergeCell ref="U42:X42"/>
    <mergeCell ref="AC42:AF42"/>
    <mergeCell ref="AP42:AR42"/>
    <mergeCell ref="AS42:AU42"/>
    <mergeCell ref="AJ40:AO40"/>
    <mergeCell ref="AJ43:AO43"/>
    <mergeCell ref="AJ42:AO42"/>
    <mergeCell ref="AJ41:AO41"/>
    <mergeCell ref="Q40:T40"/>
    <mergeCell ref="U40:X40"/>
    <mergeCell ref="AC40:AF40"/>
    <mergeCell ref="Q41:T41"/>
    <mergeCell ref="U41:X41"/>
    <mergeCell ref="AC41:AF41"/>
    <mergeCell ref="AP40:AR40"/>
    <mergeCell ref="AS47:AU47"/>
    <mergeCell ref="Q44:T44"/>
    <mergeCell ref="U44:X44"/>
    <mergeCell ref="AC44:AF44"/>
    <mergeCell ref="AP46:AR46"/>
    <mergeCell ref="AS46:AU46"/>
    <mergeCell ref="AP45:AR45"/>
    <mergeCell ref="AS45:AU45"/>
    <mergeCell ref="AP44:AR44"/>
    <mergeCell ref="AS44:AU44"/>
    <mergeCell ref="AJ47:AO47"/>
    <mergeCell ref="AJ46:AO46"/>
    <mergeCell ref="AJ45:AO45"/>
    <mergeCell ref="AJ44:AO44"/>
    <mergeCell ref="AP47:AR47"/>
    <mergeCell ref="Q46:T46"/>
    <mergeCell ref="Q47:T47"/>
    <mergeCell ref="AP48:AR48"/>
    <mergeCell ref="AS48:AU48"/>
    <mergeCell ref="AC49:AF49"/>
    <mergeCell ref="AP49:AR49"/>
    <mergeCell ref="AS49:AU49"/>
    <mergeCell ref="AJ49:AO49"/>
    <mergeCell ref="AJ48:AO48"/>
    <mergeCell ref="AJ51:AO51"/>
    <mergeCell ref="AJ50:AO50"/>
    <mergeCell ref="AP51:AR51"/>
    <mergeCell ref="AJ52:AO52"/>
    <mergeCell ref="Q54:T54"/>
    <mergeCell ref="U54:X54"/>
    <mergeCell ref="AC54:AF54"/>
    <mergeCell ref="AS51:AU51"/>
    <mergeCell ref="Q52:T52"/>
    <mergeCell ref="U52:X52"/>
    <mergeCell ref="AC52:AF52"/>
    <mergeCell ref="AP50:AR50"/>
    <mergeCell ref="AS50:AU50"/>
    <mergeCell ref="AS52:AU52"/>
    <mergeCell ref="AP52:AR52"/>
    <mergeCell ref="AS53:AU53"/>
    <mergeCell ref="AS54:AU54"/>
    <mergeCell ref="AP60:AR60"/>
    <mergeCell ref="AP62:AR62"/>
    <mergeCell ref="AJ58:AO58"/>
    <mergeCell ref="AJ57:AO57"/>
    <mergeCell ref="AJ56:AO56"/>
    <mergeCell ref="AJ55:AO55"/>
    <mergeCell ref="AJ59:AO59"/>
    <mergeCell ref="AJ60:AO60"/>
    <mergeCell ref="Q53:T53"/>
    <mergeCell ref="U53:X53"/>
    <mergeCell ref="AC53:AF53"/>
    <mergeCell ref="AJ54:AO54"/>
    <mergeCell ref="AJ53:AO53"/>
    <mergeCell ref="AP58:AR58"/>
    <mergeCell ref="AP54:AR54"/>
    <mergeCell ref="AP53:AR53"/>
    <mergeCell ref="AS58:AU58"/>
    <mergeCell ref="AP55:AR55"/>
    <mergeCell ref="AS55:AU55"/>
    <mergeCell ref="AP59:AR59"/>
    <mergeCell ref="AS59:AU59"/>
    <mergeCell ref="AS56:AU56"/>
    <mergeCell ref="AP57:AR57"/>
    <mergeCell ref="AS57:AU57"/>
    <mergeCell ref="AP56:AR56"/>
    <mergeCell ref="Q73:T73"/>
    <mergeCell ref="U73:X73"/>
    <mergeCell ref="Y73:AB73"/>
    <mergeCell ref="AC61:AF61"/>
    <mergeCell ref="AI65:AO65"/>
    <mergeCell ref="Q61:T61"/>
    <mergeCell ref="Q63:T63"/>
    <mergeCell ref="Q65:T65"/>
    <mergeCell ref="Q62:T62"/>
    <mergeCell ref="AA67:AB67"/>
    <mergeCell ref="A71:AF72"/>
    <mergeCell ref="AG71:AY71"/>
    <mergeCell ref="AG73:AY98"/>
    <mergeCell ref="AS62:AU62"/>
    <mergeCell ref="Q78:T78"/>
    <mergeCell ref="F79:P79"/>
    <mergeCell ref="Q79:T79"/>
    <mergeCell ref="U79:X79"/>
    <mergeCell ref="Y79:AB79"/>
    <mergeCell ref="Q81:T81"/>
    <mergeCell ref="U81:X81"/>
    <mergeCell ref="Y81:AB81"/>
    <mergeCell ref="A75:P75"/>
    <mergeCell ref="Q75:T75"/>
    <mergeCell ref="U75:X75"/>
    <mergeCell ref="Y75:AB75"/>
    <mergeCell ref="Q76:T76"/>
    <mergeCell ref="Q77:T77"/>
    <mergeCell ref="U77:X77"/>
    <mergeCell ref="Y77:AB77"/>
    <mergeCell ref="Y85:AB85"/>
    <mergeCell ref="A87:P88"/>
    <mergeCell ref="Q87:T87"/>
    <mergeCell ref="U87:X87"/>
    <mergeCell ref="Y87:AB87"/>
    <mergeCell ref="Q83:T83"/>
    <mergeCell ref="U83:X83"/>
    <mergeCell ref="Y83:AB83"/>
    <mergeCell ref="F85:P85"/>
    <mergeCell ref="Q85:T85"/>
    <mergeCell ref="U85:X85"/>
    <mergeCell ref="A89:P89"/>
    <mergeCell ref="Q89:T89"/>
    <mergeCell ref="U89:X89"/>
    <mergeCell ref="Y89:AB89"/>
    <mergeCell ref="B119:F120"/>
    <mergeCell ref="G119:N119"/>
    <mergeCell ref="P119:T120"/>
    <mergeCell ref="U119:V120"/>
    <mergeCell ref="W119:AA120"/>
    <mergeCell ref="AB119:AB120"/>
    <mergeCell ref="A93:P93"/>
    <mergeCell ref="U110:Y110"/>
    <mergeCell ref="V102:X102"/>
    <mergeCell ref="P100:Z100"/>
    <mergeCell ref="AA100:AF101"/>
    <mergeCell ref="J107:T107"/>
    <mergeCell ref="X107:AE107"/>
    <mergeCell ref="V104:Z104"/>
    <mergeCell ref="B104:U104"/>
    <mergeCell ref="B102:U102"/>
    <mergeCell ref="AB106:AE106"/>
    <mergeCell ref="P106:S106"/>
    <mergeCell ref="Q91:T91"/>
    <mergeCell ref="U91:X91"/>
    <mergeCell ref="AV122:AX123"/>
    <mergeCell ref="G123:N123"/>
    <mergeCell ref="AU108:AY108"/>
    <mergeCell ref="K109:O109"/>
    <mergeCell ref="T109:AF109"/>
    <mergeCell ref="A125:AY125"/>
    <mergeCell ref="A127:AY127"/>
    <mergeCell ref="AG122:AH123"/>
    <mergeCell ref="AI122:AM123"/>
    <mergeCell ref="AN122:AO123"/>
    <mergeCell ref="AP122:AR123"/>
    <mergeCell ref="AS122:AS123"/>
    <mergeCell ref="AT122:AU123"/>
    <mergeCell ref="AT119:AU120"/>
    <mergeCell ref="AV119:AX120"/>
    <mergeCell ref="G120:N120"/>
    <mergeCell ref="B122:F123"/>
    <mergeCell ref="G122:N122"/>
    <mergeCell ref="P122:T123"/>
    <mergeCell ref="U122:V123"/>
    <mergeCell ref="W122:AA123"/>
    <mergeCell ref="AB122:AB123"/>
    <mergeCell ref="AC122:AF123"/>
    <mergeCell ref="AC119:AF120"/>
    <mergeCell ref="AG119:AH120"/>
    <mergeCell ref="AI119:AM120"/>
    <mergeCell ref="AN119:AO120"/>
    <mergeCell ref="AP119:AR120"/>
    <mergeCell ref="AS119:AS120"/>
    <mergeCell ref="AW62:AY62"/>
    <mergeCell ref="AW25:AY28"/>
    <mergeCell ref="AW59:AY59"/>
    <mergeCell ref="AW58:AY58"/>
    <mergeCell ref="AW57:AY57"/>
    <mergeCell ref="AW56:AY56"/>
    <mergeCell ref="AW55:AY55"/>
    <mergeCell ref="AW54:AY54"/>
    <mergeCell ref="AW53:AY53"/>
    <mergeCell ref="AW52:AY52"/>
    <mergeCell ref="AW51:AY51"/>
    <mergeCell ref="AW50:AY50"/>
    <mergeCell ref="AW49:AY49"/>
    <mergeCell ref="AW48:AY48"/>
    <mergeCell ref="AW47:AY47"/>
    <mergeCell ref="AW46:AY46"/>
    <mergeCell ref="AW45:AY45"/>
    <mergeCell ref="AW44:AY44"/>
    <mergeCell ref="AW43:AY43"/>
    <mergeCell ref="AW42:AY42"/>
    <mergeCell ref="AW41:AY41"/>
    <mergeCell ref="AW40:AY40"/>
    <mergeCell ref="AW39:AY39"/>
    <mergeCell ref="AW30:AY30"/>
    <mergeCell ref="AJ30:AO30"/>
    <mergeCell ref="AJ29:AO29"/>
    <mergeCell ref="Y32:AB32"/>
    <mergeCell ref="Q29:T29"/>
    <mergeCell ref="U29:X29"/>
    <mergeCell ref="Y29:AB29"/>
    <mergeCell ref="AS40:AU40"/>
    <mergeCell ref="AP41:AR41"/>
    <mergeCell ref="AS41:AU41"/>
    <mergeCell ref="AS39:AU39"/>
    <mergeCell ref="AS37:AU37"/>
    <mergeCell ref="AJ39:AO39"/>
    <mergeCell ref="Q33:T33"/>
    <mergeCell ref="U33:X33"/>
    <mergeCell ref="Y33:AB33"/>
    <mergeCell ref="Q30:T30"/>
    <mergeCell ref="U30:X30"/>
    <mergeCell ref="AP31:AR31"/>
    <mergeCell ref="AJ31:AO31"/>
    <mergeCell ref="Y91:AB91"/>
    <mergeCell ref="Y92:AB92"/>
    <mergeCell ref="Y93:AB93"/>
    <mergeCell ref="AT110:AX110"/>
    <mergeCell ref="U96:V96"/>
    <mergeCell ref="W96:X96"/>
    <mergeCell ref="O110:T110"/>
    <mergeCell ref="B103:Q103"/>
    <mergeCell ref="R103:U103"/>
    <mergeCell ref="AU102:AY102"/>
    <mergeCell ref="AT104:AX104"/>
    <mergeCell ref="B97:M97"/>
    <mergeCell ref="AC97:AF97"/>
    <mergeCell ref="AC98:AF98"/>
    <mergeCell ref="A91:P91"/>
    <mergeCell ref="Q95:T95"/>
    <mergeCell ref="U95:V95"/>
    <mergeCell ref="W95:X95"/>
    <mergeCell ref="Q96:T96"/>
    <mergeCell ref="A95:P95"/>
    <mergeCell ref="A96:P96"/>
    <mergeCell ref="AA102:AD102"/>
    <mergeCell ref="Q64:T64"/>
    <mergeCell ref="U64:X64"/>
    <mergeCell ref="Y64:AB64"/>
    <mergeCell ref="Q45:T45"/>
    <mergeCell ref="U45:X45"/>
    <mergeCell ref="AC45:AF45"/>
    <mergeCell ref="AC57:AF57"/>
    <mergeCell ref="Y28:AB28"/>
    <mergeCell ref="AC59:AF59"/>
    <mergeCell ref="Q55:T55"/>
    <mergeCell ref="Q43:T43"/>
    <mergeCell ref="U43:X43"/>
    <mergeCell ref="AC43:AF43"/>
    <mergeCell ref="AC48:AF48"/>
    <mergeCell ref="AC33:AF33"/>
    <mergeCell ref="Q28:T28"/>
    <mergeCell ref="U28:X28"/>
    <mergeCell ref="Q32:T32"/>
    <mergeCell ref="U32:X32"/>
    <mergeCell ref="AI115:AP115"/>
    <mergeCell ref="AG100:AY101"/>
    <mergeCell ref="U46:X46"/>
    <mergeCell ref="U47:X47"/>
    <mergeCell ref="U56:X56"/>
    <mergeCell ref="U57:X57"/>
    <mergeCell ref="U58:X58"/>
    <mergeCell ref="Y42:AB42"/>
    <mergeCell ref="Y45:AB45"/>
    <mergeCell ref="Y46:AB46"/>
    <mergeCell ref="Y47:AB47"/>
    <mergeCell ref="Y54:AB54"/>
    <mergeCell ref="Y56:AB56"/>
    <mergeCell ref="Y57:AB57"/>
    <mergeCell ref="Y58:AB58"/>
    <mergeCell ref="U55:X55"/>
    <mergeCell ref="Y55:AB55"/>
    <mergeCell ref="AC55:AF55"/>
    <mergeCell ref="AC46:AF46"/>
    <mergeCell ref="AC47:AF47"/>
    <mergeCell ref="AC50:AF50"/>
    <mergeCell ref="AC51:AF51"/>
    <mergeCell ref="AC56:AF56"/>
    <mergeCell ref="AC58:AF58"/>
    <mergeCell ref="A115:J115"/>
    <mergeCell ref="K116:P116"/>
    <mergeCell ref="Q116:V116"/>
    <mergeCell ref="W116:AB116"/>
    <mergeCell ref="AC116:AF116"/>
    <mergeCell ref="AG116:AH116"/>
    <mergeCell ref="AI116:AP116"/>
    <mergeCell ref="AQ116:AY116"/>
    <mergeCell ref="Q56:T56"/>
    <mergeCell ref="Q57:T57"/>
    <mergeCell ref="Q58:T58"/>
    <mergeCell ref="K114:P114"/>
    <mergeCell ref="K115:P115"/>
    <mergeCell ref="Q114:V114"/>
    <mergeCell ref="Q115:V115"/>
    <mergeCell ref="W114:AB114"/>
    <mergeCell ref="W115:AB115"/>
    <mergeCell ref="AC114:AF114"/>
    <mergeCell ref="AC115:AF115"/>
    <mergeCell ref="AG114:AH114"/>
    <mergeCell ref="AG115:AH115"/>
    <mergeCell ref="AI114:AP114"/>
    <mergeCell ref="AQ114:AY114"/>
    <mergeCell ref="AQ115:AY115"/>
  </mergeCells>
  <conditionalFormatting sqref="A95:P96">
    <cfRule type="containsText" dxfId="4" priority="1" operator="containsText" text="Nbre">
      <formula>NOT(ISERROR(SEARCH("Nbre",A95)))</formula>
    </cfRule>
  </conditionalFormatting>
  <dataValidations disablePrompts="1" xWindow="12695" yWindow="28937" count="2">
    <dataValidation operator="equal" allowBlank="1" showInputMessage="1" showErrorMessage="1" error="Vous ne pouvez pas saisir des mois travaillés + des semaines travaillées pour le calcul des jours _x000a_ acquis." promptTitle="Vérifiez!" prompt="Vous ne pouvez saisir des mois travaillés + des semaines travaillées pour le calcul des jours acquis. Pensez à vérifier ce que vous avez saisi le mois précédent." sqref="O119:T119 Q120:T120 O122:T122 Q123:T123" xr:uid="{00000000-0002-0000-0200-000000000000}">
      <formula1>0</formula1>
      <formula2>0</formula2>
    </dataValidation>
    <dataValidation operator="equal" allowBlank="1" showInputMessage="1" showErrorMessage="1" error="Vous ne pouvez saisir des mois travaillés + des semaines travaillées pour le calcul des jours acquis." promptTitle="Vérifiez!" prompt="Vous ne pouvez saisir des mois travaillés + des semaines travaillées pour le calcul des jours acquis. Pensez à vérifier ce que vous avez saisi le mois précédent." sqref="O120 O123" xr:uid="{00000000-0002-0000-0200-000001000000}">
      <formula1>0</formula1>
      <formula2>0</formula2>
    </dataValidation>
  </dataValidations>
  <printOptions horizontalCentered="1" verticalCentered="1"/>
  <pageMargins left="0.11811023622047245" right="7.874015748031496E-2" top="0.11811023622047245" bottom="0.11811023622047245" header="0.51181102362204722" footer="0.51181102362204722"/>
  <pageSetup paperSize="9" scale="67" firstPageNumber="0" orientation="portrait" horizontalDpi="300" verticalDpi="300" r:id="rId1"/>
  <headerFooter alignWithMargins="0"/>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2" id="{434693BE-BE1F-436E-8A7E-E9AFC63C5363}">
            <xm:f>Impôts!$M$23="PARENT EMPLOYEUR"</xm:f>
            <x14:dxf>
              <fill>
                <patternFill>
                  <bgColor theme="0" tint="0.79998168889431442"/>
                </patternFill>
              </fill>
            </x14:dxf>
          </x14:cfRule>
          <xm:sqref>Q95:T96</xm:sqref>
        </x14:conditionalFormatting>
        <x14:conditionalFormatting xmlns:xm="http://schemas.microsoft.com/office/excel/2006/main">
          <x14:cfRule type="cellIs" priority="16" stopIfTrue="1" operator="equal" id="{52E7CA22-4FD3-4EEA-94C4-315E3C369937}">
            <xm:f>Identification!$BC$19="OUI"</xm:f>
            <x14:dxf>
              <font>
                <b val="0"/>
                <condense val="0"/>
                <extend val="0"/>
                <sz val="11"/>
                <color indexed="8"/>
              </font>
            </x14:dxf>
          </x14:cfRule>
          <x14:cfRule type="expression" priority="17" stopIfTrue="1" id="{2E783ED4-BA08-42B4-BB79-EF454D9CF256}">
            <xm:f>(__VBA__1!$Y$39*__VBA__5!$C$36)*__VBA__5!$E$37</xm:f>
            <x14:dxf>
              <font>
                <b val="0"/>
                <condense val="0"/>
                <extend val="0"/>
                <sz val="11"/>
                <color indexed="8"/>
              </font>
            </x14:dxf>
          </x14:cfRule>
          <x14:cfRule type="expression" priority="18" stopIfTrue="1" id="{15555E26-1F70-450A-A2B1-A4E2FCC6FB72}">
            <xm:f>(__VBA__1!$Y$39*__VBA__5!$C$36)*__VBA__5!$E$36</xm:f>
            <x14:dxf>
              <font>
                <b val="0"/>
                <condense val="0"/>
                <extend val="0"/>
                <sz val="11"/>
                <color indexed="8"/>
              </font>
            </x14:dxf>
          </x14:cfRule>
          <xm:sqref>W61</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25FC67-4649-4BF6-AF52-DC4EFD6668B0}">
  <sheetPr>
    <tabColor theme="0" tint="-0.499984740745262"/>
    <pageSetUpPr fitToPage="1"/>
  </sheetPr>
  <dimension ref="A1:BG70"/>
  <sheetViews>
    <sheetView workbookViewId="0">
      <selection activeCell="C64" sqref="C64"/>
    </sheetView>
  </sheetViews>
  <sheetFormatPr baseColWidth="10" defaultColWidth="11.44140625" defaultRowHeight="13.8" x14ac:dyDescent="0.3"/>
  <cols>
    <col min="1" max="1" width="51.6640625" style="8" customWidth="1"/>
    <col min="2" max="2" width="0" style="75" hidden="1" customWidth="1"/>
    <col min="3" max="3" width="15.6640625" style="482" customWidth="1"/>
    <col min="4" max="5" width="15.6640625" style="416" customWidth="1"/>
    <col min="6" max="6" width="7" style="8" customWidth="1"/>
    <col min="7" max="7" width="50.6640625" style="75" customWidth="1"/>
    <col min="8" max="8" width="15.6640625" style="341" customWidth="1"/>
    <col min="9" max="10" width="15.6640625" style="8" customWidth="1"/>
    <col min="11" max="11" width="11.44140625" style="8"/>
    <col min="12" max="12" width="11.44140625" style="73"/>
    <col min="13" max="16384" width="11.44140625" style="8"/>
  </cols>
  <sheetData>
    <row r="1" spans="1:12" x14ac:dyDescent="0.3">
      <c r="A1" s="231" t="s">
        <v>143</v>
      </c>
      <c r="C1" s="415">
        <v>2026</v>
      </c>
      <c r="F1" s="231" t="s">
        <v>144</v>
      </c>
      <c r="G1" s="417">
        <v>46034</v>
      </c>
      <c r="K1" s="73" t="s">
        <v>240</v>
      </c>
    </row>
    <row r="2" spans="1:12" x14ac:dyDescent="0.3">
      <c r="A2" s="231" t="s">
        <v>145</v>
      </c>
      <c r="C2" s="505">
        <v>4005</v>
      </c>
      <c r="K2" s="73" t="s">
        <v>245</v>
      </c>
    </row>
    <row r="3" spans="1:12" x14ac:dyDescent="0.3">
      <c r="A3" s="231" t="s">
        <v>146</v>
      </c>
      <c r="C3" s="504">
        <v>12.02</v>
      </c>
      <c r="L3" s="73" t="s">
        <v>246</v>
      </c>
    </row>
    <row r="5" spans="1:12" s="5" customFormat="1" x14ac:dyDescent="0.3">
      <c r="A5" s="418"/>
      <c r="C5" s="847" t="s">
        <v>147</v>
      </c>
      <c r="D5" s="848"/>
      <c r="E5" s="849" t="s">
        <v>148</v>
      </c>
      <c r="G5" s="817" t="s">
        <v>149</v>
      </c>
      <c r="H5" s="817"/>
      <c r="I5" s="817"/>
      <c r="J5" s="817"/>
      <c r="L5" s="501"/>
    </row>
    <row r="6" spans="1:12" x14ac:dyDescent="0.3">
      <c r="A6" s="419" t="s">
        <v>150</v>
      </c>
      <c r="B6" s="420" t="s">
        <v>106</v>
      </c>
      <c r="C6" s="421" t="s">
        <v>151</v>
      </c>
      <c r="D6" s="422" t="s">
        <v>152</v>
      </c>
      <c r="E6" s="850"/>
      <c r="H6" s="851" t="s">
        <v>147</v>
      </c>
      <c r="I6" s="852"/>
      <c r="J6" s="849" t="s">
        <v>148</v>
      </c>
    </row>
    <row r="7" spans="1:12" s="5" customFormat="1" ht="14.4" x14ac:dyDescent="0.3">
      <c r="A7" s="423" t="s">
        <v>153</v>
      </c>
      <c r="B7" s="424"/>
      <c r="C7" s="425"/>
      <c r="D7" s="426"/>
      <c r="E7" s="426"/>
      <c r="G7" s="427" t="s">
        <v>154</v>
      </c>
      <c r="H7" s="428" t="s">
        <v>151</v>
      </c>
      <c r="I7" s="422" t="s">
        <v>152</v>
      </c>
      <c r="J7" s="853"/>
      <c r="L7" s="501"/>
    </row>
    <row r="8" spans="1:12" x14ac:dyDescent="0.3">
      <c r="A8" s="429" t="s">
        <v>155</v>
      </c>
      <c r="B8" s="430"/>
      <c r="C8" s="431">
        <v>1.2999999999999999E-2</v>
      </c>
      <c r="D8" s="432">
        <v>0</v>
      </c>
      <c r="E8" s="432">
        <v>0.13</v>
      </c>
      <c r="F8" s="313" t="s">
        <v>156</v>
      </c>
      <c r="G8" s="433" t="s">
        <v>157</v>
      </c>
      <c r="H8" s="434">
        <f>I8</f>
        <v>3.15E-2</v>
      </c>
      <c r="I8" s="435">
        <v>3.15E-2</v>
      </c>
      <c r="J8" s="435">
        <v>4.7199999999999999E-2</v>
      </c>
    </row>
    <row r="9" spans="1:12" ht="15.75" hidden="1" customHeight="1" x14ac:dyDescent="0.3">
      <c r="A9" s="436" t="s">
        <v>158</v>
      </c>
      <c r="B9" s="437"/>
      <c r="C9" s="438"/>
      <c r="D9" s="439"/>
      <c r="E9" s="439"/>
      <c r="G9" s="440"/>
      <c r="H9" s="441"/>
      <c r="I9" s="442"/>
      <c r="J9" s="442"/>
    </row>
    <row r="10" spans="1:12" hidden="1" x14ac:dyDescent="0.3">
      <c r="A10" s="436" t="s">
        <v>159</v>
      </c>
      <c r="B10" s="437"/>
      <c r="C10" s="438"/>
      <c r="D10" s="439"/>
      <c r="E10" s="439"/>
      <c r="G10" s="440"/>
      <c r="H10" s="441"/>
      <c r="I10" s="442"/>
      <c r="J10" s="442"/>
    </row>
    <row r="11" spans="1:12" hidden="1" x14ac:dyDescent="0.3">
      <c r="A11" s="429"/>
      <c r="B11" s="430"/>
      <c r="C11" s="431"/>
      <c r="D11" s="432"/>
      <c r="E11" s="432"/>
      <c r="G11" s="440"/>
      <c r="H11" s="441"/>
      <c r="I11" s="442"/>
      <c r="J11" s="442"/>
    </row>
    <row r="12" spans="1:12" s="5" customFormat="1" ht="14.4" x14ac:dyDescent="0.3">
      <c r="A12" s="429" t="s">
        <v>160</v>
      </c>
      <c r="B12" s="427"/>
      <c r="C12" s="443"/>
      <c r="D12" s="444"/>
      <c r="E12" s="432">
        <v>8.3999999999999995E-3</v>
      </c>
      <c r="F12" s="512"/>
      <c r="G12" s="445" t="s">
        <v>161</v>
      </c>
      <c r="H12" s="434">
        <f>I12</f>
        <v>8.6E-3</v>
      </c>
      <c r="I12" s="435">
        <v>8.6E-3</v>
      </c>
      <c r="J12" s="435">
        <v>1.29E-2</v>
      </c>
      <c r="K12" s="8"/>
      <c r="L12" s="501"/>
    </row>
    <row r="13" spans="1:12" s="5" customFormat="1" ht="14.4" x14ac:dyDescent="0.3">
      <c r="A13" s="423" t="s">
        <v>162</v>
      </c>
      <c r="B13" s="424"/>
      <c r="C13" s="425"/>
      <c r="D13" s="426"/>
      <c r="E13" s="426"/>
      <c r="F13" s="313" t="s">
        <v>163</v>
      </c>
      <c r="G13" s="446" t="s">
        <v>164</v>
      </c>
      <c r="H13" s="447"/>
      <c r="I13" s="448"/>
      <c r="J13" s="449">
        <v>5.2499999999999998E-2</v>
      </c>
      <c r="K13" s="8"/>
      <c r="L13" s="501"/>
    </row>
    <row r="14" spans="1:12" x14ac:dyDescent="0.3">
      <c r="A14" s="429" t="s">
        <v>165</v>
      </c>
      <c r="B14" s="430"/>
      <c r="C14" s="431">
        <f>D14</f>
        <v>6.9000000000000006E-2</v>
      </c>
      <c r="D14" s="432">
        <v>6.9000000000000006E-2</v>
      </c>
      <c r="E14" s="432">
        <v>8.5500000000000007E-2</v>
      </c>
      <c r="F14" s="313"/>
      <c r="G14" s="446" t="s">
        <v>166</v>
      </c>
      <c r="H14" s="447"/>
      <c r="I14" s="448"/>
      <c r="J14" s="449">
        <v>1E-3</v>
      </c>
    </row>
    <row r="15" spans="1:12" x14ac:dyDescent="0.3">
      <c r="A15" s="429" t="s">
        <v>167</v>
      </c>
      <c r="B15" s="430"/>
      <c r="C15" s="431">
        <f>D15</f>
        <v>4.0000000000000001E-3</v>
      </c>
      <c r="D15" s="432">
        <v>4.0000000000000001E-3</v>
      </c>
      <c r="E15" s="432">
        <v>2.0199999999999999E-2</v>
      </c>
      <c r="F15" s="450" t="s">
        <v>168</v>
      </c>
      <c r="G15" s="451" t="s">
        <v>169</v>
      </c>
      <c r="H15" s="447"/>
      <c r="I15" s="448"/>
      <c r="J15" s="452">
        <v>3.0000000000000001E-3</v>
      </c>
    </row>
    <row r="16" spans="1:12" x14ac:dyDescent="0.3">
      <c r="A16" s="453" t="s">
        <v>170</v>
      </c>
      <c r="B16" s="445"/>
      <c r="C16" s="434">
        <f t="shared" ref="C16" si="0">D16</f>
        <v>4.0099999999999997E-2</v>
      </c>
      <c r="D16" s="435">
        <f>SUM(I8:I13)</f>
        <v>4.0099999999999997E-2</v>
      </c>
      <c r="E16" s="435">
        <f>SUM(J8:J12)</f>
        <v>6.0100000000000001E-2</v>
      </c>
      <c r="F16" s="313"/>
      <c r="G16" s="451" t="s">
        <v>171</v>
      </c>
      <c r="H16" s="454"/>
      <c r="I16" s="455"/>
      <c r="J16" s="456">
        <v>8.5000000000000006E-3</v>
      </c>
    </row>
    <row r="17" spans="1:12" hidden="1" x14ac:dyDescent="0.3">
      <c r="A17" s="436" t="s">
        <v>172</v>
      </c>
      <c r="B17" s="437"/>
      <c r="C17" s="438"/>
      <c r="D17" s="439"/>
      <c r="E17" s="439"/>
      <c r="F17" s="313"/>
      <c r="G17" s="451"/>
      <c r="H17" s="454"/>
      <c r="I17" s="455"/>
      <c r="J17" s="456"/>
    </row>
    <row r="18" spans="1:12" hidden="1" x14ac:dyDescent="0.3">
      <c r="A18" s="429"/>
      <c r="B18" s="430"/>
      <c r="C18" s="431"/>
      <c r="D18" s="432"/>
      <c r="E18" s="432"/>
      <c r="F18" s="313"/>
      <c r="G18" s="451"/>
      <c r="H18" s="454"/>
      <c r="I18" s="455"/>
      <c r="J18" s="456"/>
    </row>
    <row r="19" spans="1:12" x14ac:dyDescent="0.3">
      <c r="A19" s="423" t="s">
        <v>173</v>
      </c>
      <c r="B19" s="437"/>
      <c r="C19" s="447"/>
      <c r="D19" s="448"/>
      <c r="E19" s="449">
        <f>SUM(J13:J14)</f>
        <v>5.3499999999999999E-2</v>
      </c>
      <c r="F19" s="313"/>
      <c r="G19" s="457" t="s">
        <v>174</v>
      </c>
      <c r="H19" s="454"/>
      <c r="I19" s="455"/>
      <c r="J19" s="456">
        <v>1.6000000000000001E-4</v>
      </c>
    </row>
    <row r="20" spans="1:12" x14ac:dyDescent="0.3">
      <c r="A20" s="423" t="s">
        <v>109</v>
      </c>
      <c r="B20" s="437"/>
      <c r="C20" s="447"/>
      <c r="D20" s="448"/>
      <c r="E20" s="432">
        <v>0.04</v>
      </c>
      <c r="F20" s="510"/>
      <c r="G20" s="511"/>
      <c r="J20" s="458"/>
    </row>
    <row r="21" spans="1:12" hidden="1" x14ac:dyDescent="0.3">
      <c r="A21" s="436" t="s">
        <v>175</v>
      </c>
      <c r="B21" s="437"/>
      <c r="C21" s="438"/>
      <c r="D21" s="439"/>
      <c r="E21" s="439"/>
      <c r="F21" s="313"/>
    </row>
    <row r="22" spans="1:12" hidden="1" x14ac:dyDescent="0.3">
      <c r="A22" s="429"/>
      <c r="B22" s="430"/>
      <c r="C22" s="431"/>
      <c r="D22" s="432"/>
      <c r="E22" s="432"/>
      <c r="F22" s="313"/>
    </row>
    <row r="23" spans="1:12" s="5" customFormat="1" x14ac:dyDescent="0.3">
      <c r="A23" s="423" t="s">
        <v>176</v>
      </c>
      <c r="B23" s="424"/>
      <c r="C23" s="438"/>
      <c r="D23" s="426"/>
      <c r="E23" s="426"/>
      <c r="F23" s="313"/>
      <c r="G23" s="506"/>
      <c r="H23" s="341"/>
      <c r="I23" s="8"/>
      <c r="J23" s="8"/>
      <c r="K23" s="8"/>
      <c r="L23" s="501"/>
    </row>
    <row r="24" spans="1:12" s="5" customFormat="1" ht="14.4" x14ac:dyDescent="0.3">
      <c r="A24" s="459" t="s">
        <v>177</v>
      </c>
      <c r="B24" s="460"/>
      <c r="C24" s="447"/>
      <c r="D24" s="444"/>
      <c r="E24" s="452">
        <f>SUM(J15:J19)</f>
        <v>1.166E-2</v>
      </c>
      <c r="F24" s="313"/>
      <c r="G24" s="506"/>
      <c r="H24" s="461"/>
      <c r="L24" s="501"/>
    </row>
    <row r="25" spans="1:12" s="5" customFormat="1" ht="14.4" hidden="1" x14ac:dyDescent="0.3">
      <c r="A25" s="436"/>
      <c r="B25" s="424"/>
      <c r="C25" s="438"/>
      <c r="D25" s="426"/>
      <c r="E25" s="439"/>
      <c r="F25" s="313"/>
      <c r="G25" s="9"/>
      <c r="H25" s="461"/>
      <c r="L25" s="501"/>
    </row>
    <row r="26" spans="1:12" s="5" customFormat="1" ht="14.4" hidden="1" x14ac:dyDescent="0.3">
      <c r="A26" s="436"/>
      <c r="B26" s="424"/>
      <c r="C26" s="438"/>
      <c r="D26" s="426"/>
      <c r="E26" s="439"/>
      <c r="F26" s="313"/>
      <c r="G26" s="9"/>
      <c r="H26" s="461"/>
      <c r="L26" s="501"/>
    </row>
    <row r="27" spans="1:12" s="5" customFormat="1" ht="14.4" x14ac:dyDescent="0.3">
      <c r="A27" s="462" t="s">
        <v>178</v>
      </c>
      <c r="B27" s="424"/>
      <c r="C27" s="438"/>
      <c r="D27" s="426"/>
      <c r="E27" s="426"/>
      <c r="F27" s="313"/>
      <c r="H27" s="1"/>
      <c r="I27" s="1"/>
      <c r="J27" s="1"/>
      <c r="K27" s="1"/>
      <c r="L27" s="501"/>
    </row>
    <row r="28" spans="1:12" x14ac:dyDescent="0.3">
      <c r="A28" s="429" t="s">
        <v>180</v>
      </c>
      <c r="B28" s="463"/>
      <c r="C28" s="447"/>
      <c r="D28" s="448"/>
      <c r="E28" s="432">
        <v>6.0000000000000001E-3</v>
      </c>
      <c r="F28" s="313"/>
      <c r="H28" s="99"/>
      <c r="I28" s="99"/>
      <c r="J28" s="99"/>
      <c r="K28" s="99"/>
    </row>
    <row r="29" spans="1:12" x14ac:dyDescent="0.3">
      <c r="A29" s="496" t="s">
        <v>181</v>
      </c>
      <c r="B29" s="497"/>
      <c r="C29" s="498">
        <f>D29</f>
        <v>1.04E-2</v>
      </c>
      <c r="D29" s="499">
        <v>1.04E-2</v>
      </c>
      <c r="E29" s="499">
        <f>SUM(J31:J33)</f>
        <v>1.8499999999999999E-2</v>
      </c>
      <c r="F29" s="313"/>
      <c r="H29" s="99"/>
      <c r="I29" s="99"/>
      <c r="J29" s="99"/>
      <c r="K29" s="99"/>
    </row>
    <row r="30" spans="1:12" ht="14.4" x14ac:dyDescent="0.3">
      <c r="A30" s="503" t="s">
        <v>243</v>
      </c>
      <c r="B30" s="427"/>
      <c r="C30" s="447"/>
      <c r="D30" s="448"/>
      <c r="E30" s="432">
        <v>2.7E-2</v>
      </c>
      <c r="F30" s="313"/>
      <c r="G30" s="854" t="s">
        <v>235</v>
      </c>
      <c r="H30" s="854"/>
      <c r="I30" s="854"/>
      <c r="J30" s="854"/>
      <c r="K30" s="1"/>
    </row>
    <row r="31" spans="1:12" x14ac:dyDescent="0.3">
      <c r="A31" s="464" t="s">
        <v>93</v>
      </c>
      <c r="B31" s="430"/>
      <c r="C31" s="431">
        <f>D31</f>
        <v>6.8000000000000005E-2</v>
      </c>
      <c r="D31" s="432">
        <v>6.8000000000000005E-2</v>
      </c>
      <c r="E31" s="448"/>
      <c r="F31" s="313"/>
      <c r="G31" s="492" t="s">
        <v>236</v>
      </c>
      <c r="H31" s="493">
        <v>1.04E-2</v>
      </c>
      <c r="I31" s="494">
        <v>1.04E-2</v>
      </c>
      <c r="J31" s="495">
        <v>1.2E-2</v>
      </c>
      <c r="K31" s="99"/>
    </row>
    <row r="32" spans="1:12" x14ac:dyDescent="0.3">
      <c r="A32" s="464" t="s">
        <v>183</v>
      </c>
      <c r="B32" s="430"/>
      <c r="C32" s="431">
        <f t="shared" ref="C32:C33" si="1">D32</f>
        <v>2.9000000000000001E-2</v>
      </c>
      <c r="D32" s="432">
        <v>2.9000000000000001E-2</v>
      </c>
      <c r="E32" s="448"/>
      <c r="F32" s="313"/>
      <c r="G32" s="492" t="s">
        <v>238</v>
      </c>
      <c r="H32" s="447"/>
      <c r="I32" s="448"/>
      <c r="J32" s="494">
        <v>4.0000000000000001E-3</v>
      </c>
      <c r="K32" s="99"/>
    </row>
    <row r="33" spans="1:12" ht="14.4" x14ac:dyDescent="0.3">
      <c r="A33" s="464" t="s">
        <v>184</v>
      </c>
      <c r="B33" s="430"/>
      <c r="C33" s="431">
        <f t="shared" si="1"/>
        <v>9.7000000000000003E-2</v>
      </c>
      <c r="D33" s="432">
        <f>D31+D32</f>
        <v>9.7000000000000003E-2</v>
      </c>
      <c r="E33" s="448"/>
      <c r="F33" s="313"/>
      <c r="G33" s="492" t="s">
        <v>237</v>
      </c>
      <c r="H33" s="447"/>
      <c r="I33" s="448"/>
      <c r="J33" s="494">
        <v>2.5000000000000001E-3</v>
      </c>
      <c r="K33" s="1"/>
    </row>
    <row r="34" spans="1:12" ht="27.6" x14ac:dyDescent="0.3">
      <c r="A34" s="465" t="s">
        <v>185</v>
      </c>
      <c r="B34" s="463"/>
      <c r="C34" s="431">
        <f>(C8+C14+C15+C16+(0.9825*(C31+C32)))</f>
        <v>0.2214025</v>
      </c>
      <c r="D34" s="432">
        <f>(D8+D14+D15+D16+(0.9825*(D31+D32)))</f>
        <v>0.20840250000000002</v>
      </c>
      <c r="E34" s="432"/>
      <c r="F34" s="313"/>
      <c r="H34" s="99"/>
      <c r="I34" s="99"/>
      <c r="J34" s="99"/>
      <c r="K34" s="99"/>
    </row>
    <row r="35" spans="1:12" s="470" customFormat="1" ht="15" hidden="1" customHeight="1" x14ac:dyDescent="0.3">
      <c r="A35" s="464" t="s">
        <v>186</v>
      </c>
      <c r="B35" s="466"/>
      <c r="C35" s="467"/>
      <c r="D35" s="468"/>
      <c r="E35" s="468"/>
      <c r="F35" s="469"/>
      <c r="G35" s="101" t="s">
        <v>179</v>
      </c>
      <c r="H35" s="102"/>
      <c r="I35" s="102"/>
      <c r="J35" s="102"/>
      <c r="K35" s="102"/>
      <c r="L35" s="502"/>
    </row>
    <row r="36" spans="1:12" s="470" customFormat="1" ht="15" hidden="1" customHeight="1" x14ac:dyDescent="0.3">
      <c r="A36" s="464"/>
      <c r="B36" s="471"/>
      <c r="C36" s="472"/>
      <c r="D36" s="468"/>
      <c r="E36" s="468"/>
      <c r="F36" s="469"/>
      <c r="G36" s="473"/>
      <c r="H36" s="474"/>
      <c r="L36" s="502"/>
    </row>
    <row r="37" spans="1:12" s="470" customFormat="1" ht="15" hidden="1" customHeight="1" x14ac:dyDescent="0.3">
      <c r="A37" s="475" t="s">
        <v>187</v>
      </c>
      <c r="B37" s="420" t="s">
        <v>106</v>
      </c>
      <c r="C37" s="476" t="s">
        <v>107</v>
      </c>
      <c r="D37" s="477" t="s">
        <v>147</v>
      </c>
      <c r="E37" s="477" t="s">
        <v>148</v>
      </c>
      <c r="F37" s="469"/>
      <c r="G37" s="473"/>
      <c r="H37" s="474"/>
      <c r="L37" s="502"/>
    </row>
    <row r="38" spans="1:12" s="470" customFormat="1" ht="15" hidden="1" customHeight="1" x14ac:dyDescent="0.3">
      <c r="F38" s="469"/>
      <c r="G38" s="473"/>
      <c r="H38" s="474"/>
      <c r="L38" s="502"/>
    </row>
    <row r="39" spans="1:12" s="470" customFormat="1" ht="15" hidden="1" customHeight="1" x14ac:dyDescent="0.3">
      <c r="A39" s="436" t="s">
        <v>188</v>
      </c>
      <c r="B39" s="437"/>
      <c r="C39" s="438"/>
      <c r="D39" s="439"/>
      <c r="E39" s="439"/>
      <c r="F39" s="469"/>
      <c r="G39" s="473"/>
      <c r="H39" s="474"/>
      <c r="L39" s="502"/>
    </row>
    <row r="40" spans="1:12" s="470" customFormat="1" ht="15" hidden="1" customHeight="1" x14ac:dyDescent="0.3">
      <c r="A40" s="429"/>
      <c r="B40" s="430"/>
      <c r="C40" s="431"/>
      <c r="D40" s="432"/>
      <c r="E40" s="432"/>
      <c r="F40" s="469"/>
      <c r="G40" s="473"/>
      <c r="H40" s="474"/>
      <c r="L40" s="502"/>
    </row>
    <row r="41" spans="1:12" s="470" customFormat="1" ht="14.4" x14ac:dyDescent="0.3">
      <c r="A41" s="464" t="s">
        <v>189</v>
      </c>
      <c r="B41" s="478"/>
      <c r="C41" s="479"/>
      <c r="D41" s="432"/>
      <c r="E41" s="480"/>
      <c r="F41" s="469"/>
      <c r="G41" s="473"/>
      <c r="H41" s="474"/>
      <c r="L41" s="502"/>
    </row>
    <row r="42" spans="1:12" s="470" customFormat="1" x14ac:dyDescent="0.3">
      <c r="A42" s="429"/>
      <c r="B42" s="430"/>
      <c r="C42" s="431"/>
      <c r="D42" s="432"/>
      <c r="E42" s="432"/>
      <c r="L42" s="502"/>
    </row>
    <row r="43" spans="1:12" s="470" customFormat="1" hidden="1" x14ac:dyDescent="0.3">
      <c r="A43" s="481" t="s">
        <v>190</v>
      </c>
      <c r="B43" s="420" t="s">
        <v>106</v>
      </c>
      <c r="C43" s="476" t="s">
        <v>107</v>
      </c>
      <c r="D43" s="477" t="s">
        <v>147</v>
      </c>
      <c r="E43" s="477" t="s">
        <v>148</v>
      </c>
      <c r="F43" s="313"/>
      <c r="G43" s="75"/>
      <c r="H43" s="482"/>
      <c r="I43" s="416"/>
      <c r="J43" s="416"/>
      <c r="L43" s="502"/>
    </row>
    <row r="44" spans="1:12" s="470" customFormat="1" ht="14.4" hidden="1" x14ac:dyDescent="0.3">
      <c r="A44" s="429" t="s">
        <v>191</v>
      </c>
      <c r="B44" s="427"/>
      <c r="C44" s="483"/>
      <c r="D44" s="484"/>
      <c r="E44" s="484"/>
      <c r="F44" s="313"/>
      <c r="G44" s="75"/>
      <c r="H44" s="482"/>
      <c r="I44" s="416"/>
      <c r="J44" s="416"/>
      <c r="L44" s="502"/>
    </row>
    <row r="45" spans="1:12" s="470" customFormat="1" hidden="1" x14ac:dyDescent="0.3">
      <c r="A45" s="429" t="s">
        <v>192</v>
      </c>
      <c r="B45" s="430"/>
      <c r="C45" s="431"/>
      <c r="D45" s="432"/>
      <c r="E45" s="432"/>
      <c r="F45" s="313"/>
      <c r="G45" s="75"/>
      <c r="H45" s="482"/>
      <c r="I45" s="416"/>
      <c r="J45" s="416"/>
      <c r="L45" s="502"/>
    </row>
    <row r="46" spans="1:12" s="470" customFormat="1" hidden="1" x14ac:dyDescent="0.3">
      <c r="A46" s="429" t="s">
        <v>193</v>
      </c>
      <c r="B46" s="430"/>
      <c r="C46" s="431"/>
      <c r="D46" s="432"/>
      <c r="E46" s="432"/>
      <c r="F46" s="313"/>
      <c r="L46" s="502"/>
    </row>
    <row r="47" spans="1:12" s="470" customFormat="1" ht="14.4" hidden="1" x14ac:dyDescent="0.3">
      <c r="A47" s="429" t="s">
        <v>194</v>
      </c>
      <c r="B47" s="430"/>
      <c r="C47" s="431"/>
      <c r="D47" s="432"/>
      <c r="E47" s="432"/>
      <c r="G47" s="473"/>
      <c r="H47" s="474"/>
      <c r="L47" s="502"/>
    </row>
    <row r="48" spans="1:12" s="470" customFormat="1" ht="14.4" hidden="1" x14ac:dyDescent="0.3">
      <c r="A48" s="429"/>
      <c r="B48" s="430"/>
      <c r="C48" s="431"/>
      <c r="D48" s="432"/>
      <c r="E48" s="432"/>
      <c r="G48" s="473"/>
      <c r="H48" s="474"/>
      <c r="L48" s="502"/>
    </row>
    <row r="49" spans="1:59" s="470" customFormat="1" ht="14.4" hidden="1" x14ac:dyDescent="0.3">
      <c r="A49" s="464" t="s">
        <v>195</v>
      </c>
      <c r="B49" s="478"/>
      <c r="C49" s="479"/>
      <c r="D49" s="432"/>
      <c r="E49" s="480"/>
      <c r="G49" s="473"/>
      <c r="H49" s="474"/>
      <c r="L49" s="502"/>
    </row>
    <row r="50" spans="1:59" s="470" customFormat="1" ht="14.4" hidden="1" x14ac:dyDescent="0.3">
      <c r="A50" s="464"/>
      <c r="B50" s="430"/>
      <c r="C50" s="431"/>
      <c r="D50" s="432"/>
      <c r="E50" s="432"/>
      <c r="G50" s="473"/>
      <c r="H50" s="474"/>
      <c r="L50" s="502"/>
    </row>
    <row r="51" spans="1:59" s="470" customFormat="1" ht="14.4" hidden="1" x14ac:dyDescent="0.3">
      <c r="A51" s="481" t="s">
        <v>196</v>
      </c>
      <c r="B51" s="420" t="s">
        <v>106</v>
      </c>
      <c r="C51" s="476" t="s">
        <v>107</v>
      </c>
      <c r="D51" s="477" t="s">
        <v>147</v>
      </c>
      <c r="E51" s="477" t="s">
        <v>197</v>
      </c>
      <c r="G51" s="473"/>
      <c r="H51" s="474"/>
      <c r="L51" s="502"/>
    </row>
    <row r="52" spans="1:59" ht="14.4" hidden="1" x14ac:dyDescent="0.3">
      <c r="A52" s="429" t="s">
        <v>198</v>
      </c>
      <c r="B52" s="485"/>
      <c r="C52" s="486"/>
      <c r="D52" s="484"/>
      <c r="E52" s="484"/>
    </row>
    <row r="53" spans="1:59" s="5" customFormat="1" ht="14.4" hidden="1" x14ac:dyDescent="0.3">
      <c r="A53" s="429" t="s">
        <v>199</v>
      </c>
      <c r="B53" s="478"/>
      <c r="C53" s="479"/>
      <c r="D53" s="432"/>
      <c r="E53" s="432"/>
      <c r="G53" s="9"/>
      <c r="H53" s="461"/>
      <c r="L53" s="501"/>
    </row>
    <row r="54" spans="1:59" s="5" customFormat="1" ht="14.4" hidden="1" x14ac:dyDescent="0.3">
      <c r="A54" s="429" t="s">
        <v>200</v>
      </c>
      <c r="B54" s="430"/>
      <c r="C54" s="431"/>
      <c r="D54" s="432"/>
      <c r="E54" s="432"/>
      <c r="G54" s="9"/>
      <c r="H54" s="461"/>
      <c r="L54" s="501"/>
    </row>
    <row r="55" spans="1:59" hidden="1" x14ac:dyDescent="0.3">
      <c r="A55" s="429"/>
      <c r="B55" s="430"/>
      <c r="C55" s="431"/>
      <c r="D55" s="432"/>
      <c r="E55" s="432"/>
    </row>
    <row r="56" spans="1:59" hidden="1" x14ac:dyDescent="0.3">
      <c r="A56" s="481" t="s">
        <v>201</v>
      </c>
      <c r="B56" s="846"/>
      <c r="C56" s="846"/>
      <c r="D56" s="846"/>
      <c r="E56" s="487"/>
    </row>
    <row r="57" spans="1:59" ht="14.4" hidden="1" x14ac:dyDescent="0.3">
      <c r="A57" s="429" t="s">
        <v>202</v>
      </c>
      <c r="B57" s="485"/>
      <c r="C57" s="486"/>
      <c r="D57" s="488"/>
      <c r="E57" s="484"/>
    </row>
    <row r="59" spans="1:59" x14ac:dyDescent="0.3">
      <c r="A59" s="464" t="s">
        <v>203</v>
      </c>
      <c r="B59" s="430"/>
      <c r="C59" s="489" t="s">
        <v>204</v>
      </c>
      <c r="D59" s="490" t="s">
        <v>152</v>
      </c>
    </row>
    <row r="60" spans="1:59" x14ac:dyDescent="0.3">
      <c r="A60" s="429" t="s">
        <v>205</v>
      </c>
      <c r="B60" s="430"/>
      <c r="C60" s="507">
        <v>0.76819999999999999</v>
      </c>
      <c r="D60" s="508">
        <v>0.78120000000000001</v>
      </c>
      <c r="G60" s="514" t="s">
        <v>247</v>
      </c>
      <c r="H60" s="513"/>
      <c r="I60" s="513"/>
      <c r="J60" s="513"/>
      <c r="K60" s="513"/>
      <c r="L60" s="513"/>
      <c r="M60" s="513"/>
      <c r="N60" s="513"/>
      <c r="O60" s="513"/>
      <c r="P60" s="513"/>
      <c r="Q60" s="513"/>
      <c r="R60" s="513"/>
      <c r="S60" s="513"/>
      <c r="T60" s="513"/>
      <c r="U60" s="513"/>
      <c r="V60" s="513"/>
      <c r="W60" s="513"/>
      <c r="X60" s="513"/>
      <c r="Y60" s="513"/>
      <c r="Z60" s="513"/>
      <c r="AA60" s="513"/>
      <c r="AB60" s="513"/>
      <c r="AC60" s="513"/>
      <c r="AD60" s="513"/>
      <c r="AE60" s="513"/>
      <c r="AF60" s="513"/>
      <c r="AG60" s="513"/>
      <c r="AH60" s="513"/>
      <c r="AI60" s="513"/>
      <c r="AJ60" s="513"/>
      <c r="AK60" s="513"/>
      <c r="AL60" s="513"/>
      <c r="AM60" s="513"/>
      <c r="AN60" s="513"/>
      <c r="AO60" s="513"/>
      <c r="AP60" s="513"/>
      <c r="AQ60" s="513"/>
      <c r="AR60" s="513"/>
      <c r="AS60" s="513"/>
      <c r="AT60" s="513"/>
      <c r="AU60" s="513"/>
      <c r="AV60" s="513"/>
      <c r="AW60" s="513"/>
      <c r="AX60" s="513"/>
      <c r="AY60" s="513"/>
      <c r="AZ60" s="513"/>
      <c r="BA60" s="513"/>
      <c r="BB60" s="513"/>
      <c r="BC60" s="513"/>
      <c r="BD60" s="513"/>
      <c r="BE60" s="513"/>
      <c r="BF60" s="513"/>
      <c r="BG60" s="513"/>
    </row>
    <row r="61" spans="1:59" x14ac:dyDescent="0.3">
      <c r="A61" s="429" t="s">
        <v>206</v>
      </c>
      <c r="B61" s="430"/>
      <c r="C61" s="507">
        <v>0.88129999999999997</v>
      </c>
      <c r="D61" s="508">
        <v>0.89429999999999998</v>
      </c>
    </row>
    <row r="63" spans="1:59" x14ac:dyDescent="0.3">
      <c r="A63" s="429" t="s">
        <v>123</v>
      </c>
      <c r="B63" s="430"/>
      <c r="C63" s="509">
        <v>5.5</v>
      </c>
      <c r="D63" s="491">
        <f>C1</f>
        <v>2026</v>
      </c>
      <c r="G63" s="506" t="s">
        <v>248</v>
      </c>
    </row>
    <row r="64" spans="1:59" x14ac:dyDescent="0.3">
      <c r="G64" s="506" t="s">
        <v>249</v>
      </c>
    </row>
    <row r="65" spans="1:1" x14ac:dyDescent="0.25">
      <c r="A65" s="97" t="s">
        <v>179</v>
      </c>
    </row>
    <row r="66" spans="1:1" x14ac:dyDescent="0.3">
      <c r="A66" s="98" t="s">
        <v>241</v>
      </c>
    </row>
    <row r="67" spans="1:1" x14ac:dyDescent="0.3">
      <c r="A67" s="100" t="s">
        <v>242</v>
      </c>
    </row>
    <row r="68" spans="1:1" x14ac:dyDescent="0.25">
      <c r="A68" s="97" t="s">
        <v>182</v>
      </c>
    </row>
    <row r="69" spans="1:1" x14ac:dyDescent="0.3">
      <c r="A69" s="98" t="s">
        <v>250</v>
      </c>
    </row>
    <row r="70" spans="1:1" x14ac:dyDescent="0.3">
      <c r="A70" s="100" t="s">
        <v>251</v>
      </c>
    </row>
  </sheetData>
  <sheetProtection algorithmName="SHA-512" hashValue="/j3PfSWNTZmGt04t+vtJJtTB4ecMCzPLZiGe3Q8Ni7pqlggVcR+m1tJPMuG/6DJplM27c39t4M387LH0hz2MBg==" saltValue="3iWKVcO2j6tCzCwhBb1V2g==" spinCount="100000" sheet="1" selectLockedCells="1"/>
  <mergeCells count="7">
    <mergeCell ref="B56:D56"/>
    <mergeCell ref="C5:D5"/>
    <mergeCell ref="E5:E6"/>
    <mergeCell ref="G5:J5"/>
    <mergeCell ref="H6:I6"/>
    <mergeCell ref="J6:J7"/>
    <mergeCell ref="G30:J30"/>
  </mergeCells>
  <pageMargins left="0.39370078740157483" right="0.39370078740157483" top="0.39370078740157483" bottom="0.39370078740157483" header="0" footer="0"/>
  <pageSetup paperSize="9" scale="69" orientation="landscape" horizontalDpi="0"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showGridLines="0" zoomScale="75" zoomScaleNormal="75" workbookViewId="0"/>
  </sheetViews>
  <sheetFormatPr baseColWidth="10" defaultRowHeight="14.4" x14ac:dyDescent="0.3"/>
  <sheetData/>
  <sheetProtection selectLockedCells="1" selectUnlockedCells="1"/>
  <pageMargins left="0.78749999999999998" right="0.78749999999999998" top="0.98402777777777772" bottom="0.98402777777777772" header="0.51180555555555551" footer="0.51180555555555551"/>
  <pageSetup paperSize="9" firstPageNumber="0" orientation="portrait" horizontalDpi="300" verticalDpi="300"/>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
  <sheetViews>
    <sheetView showGridLines="0" zoomScale="75" zoomScaleNormal="75" workbookViewId="0"/>
  </sheetViews>
  <sheetFormatPr baseColWidth="10" defaultRowHeight="14.4" x14ac:dyDescent="0.3"/>
  <sheetData/>
  <sheetProtection selectLockedCells="1" selectUnlockedCells="1"/>
  <pageMargins left="0.78749999999999998" right="0.78749999999999998" top="0.98402777777777772" bottom="0.98402777777777772" header="0.51180555555555551" footer="0.51180555555555551"/>
  <pageSetup paperSize="9" firstPageNumber="0" orientation="portrait" horizontalDpi="300" verticalDpi="300"/>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
  <sheetViews>
    <sheetView showGridLines="0" topLeftCell="A34" zoomScale="75" zoomScaleNormal="75" workbookViewId="0"/>
  </sheetViews>
  <sheetFormatPr baseColWidth="10" defaultRowHeight="14.4" x14ac:dyDescent="0.3"/>
  <sheetData/>
  <sheetProtection selectLockedCells="1" selectUnlockedCells="1"/>
  <pageMargins left="0.78749999999999998" right="0.78749999999999998" top="0.98402777777777772" bottom="0.98402777777777772" header="0.51180555555555551" footer="0.51180555555555551"/>
  <pageSetup paperSize="9" firstPageNumber="0" orientation="portrait" horizontalDpi="300" verticalDpi="300"/>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
  <sheetViews>
    <sheetView showGridLines="0" topLeftCell="A80" zoomScale="75" zoomScaleNormal="75" workbookViewId="0"/>
  </sheetViews>
  <sheetFormatPr baseColWidth="10" defaultRowHeight="14.4" x14ac:dyDescent="0.3"/>
  <sheetData/>
  <sheetProtection selectLockedCells="1" selectUnlockedCells="1"/>
  <pageMargins left="0.78749999999999998" right="0.78749999999999998" top="0.98402777777777772" bottom="0.98402777777777772" header="0.51180555555555551" footer="0.51180555555555551"/>
  <pageSetup paperSize="9" firstPageNumber="0" orientation="portrait" horizontalDpi="300" verticalDpi="300"/>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g D A A B Q S w M E F A A C A A g A 4 0 A t T 0 T O 1 J W o A A A A + A A A A B I A H A B D b 2 5 m a W c v U G F j a 2 F n Z S 5 4 b W w g o h g A K K A U A A A A A A A A A A A A A A A A A A A A A A A A A A A A h Y + x D o I w F E V / h X S n D y q o I Y 8 y m D h J Y j Q x r k 0 t 0 A j F Q B H + z c F P 8 h c k U d T N 8 Z 6 c 4 d z H 7 Y 7 J U J X O V T W t r k 1 M f O o R R x l Z n 7 T J Y 9 L Z z F 2 S h O N W y L P I l T P K p o 2 G 9 h S T w t p L B N D 3 P e 1 n t G 5 y Y J 7 n w z H d 7 G W h K k E + s v 4 v u 9 q 0 V h i p C M f D K 4 Y z u m A 0 D M M 5 D Q I f Y c K Y a v N V 2 F h M P Y Q f i K u u t F 2 j e N a 4 6 x 3 C N B H e L / g T U E s D B B Q A A g A I A O N A L U 8 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D j Q C 1 P K I p H u A 4 A A A A R A A A A E w A c A E Z v c m 1 1 b G F z L 1 N l Y 3 R p b 2 4 x L m 0 g o h g A K K A U A A A A A A A A A A A A A A A A A A A A A A A A A A A A K 0 5 N L s n M z 1 M I h t C G 1 g B Q S w E C L Q A U A A I A C A D j Q C 1 P R M 7 U l a g A A A D 4 A A A A E g A A A A A A A A A A A A A A A A A A A A A A Q 2 9 u Z m l n L 1 B h Y 2 t h Z 2 U u e G 1 s U E s B A i 0 A F A A C A A g A 4 0 A t T w / K 6 a u k A A A A 6 Q A A A B M A A A A A A A A A A A A A A A A A 9 A A A A F t D b 2 5 0 Z W 5 0 X 1 R 5 c G V z X S 5 4 b W x Q S w E C L Q A U A A I A C A D j Q C 1 P K I p H u A 4 A A A A R A A A A E w A A A A A A A A A A A A A A A A D l A Q A A R m 9 y b X V s Y X M v U 2 V j d G l v b j E u b V B L B Q Y A A A A A A w A D A M I A A A B A 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N p i C y X t / E k C L B x a 7 m D U A 3 A A A A A A C A A A A A A A Q Z g A A A A E A A C A A A A A Q 8 I R c q A H D 8 z H p x o Q q h H + P K a 2 + P + D 8 x I P g Q c Z Y o 7 C t a g A A A A A O g A A A A A I A A C A A A A B y V u + t c t b q M i R O O o v T i d B S I W 0 q 0 p u S p Z R j R u V n 7 G r K Z V A A A A D A D 9 e a 5 k p H n e 1 w X F U / l n K I G e f 5 H 2 R y r I L 8 z Y e J Q e S 4 J 3 9 y K 2 a J u X L y V F n 2 a S / 7 X e u U t q w f F z h Q h 1 t N W 5 4 1 z Z x C l k f U 0 A i P g V 5 Q l z E + P P R r / 0 A A A A A 6 z H P F K R d 5 4 P 9 W D S t i I J k p X f 8 N 0 5 S R 5 b V g c J 5 L w r 7 k K w r L 9 j 2 N I r d v m i 6 u g g 9 R q G P 7 O H 5 7 d q S E b w g w z O C + d A v P < / D a t a M a s h u p > 
</file>

<file path=customXml/itemProps1.xml><?xml version="1.0" encoding="utf-8"?>
<ds:datastoreItem xmlns:ds="http://schemas.openxmlformats.org/officeDocument/2006/customXml" ds:itemID="{2F9AC18C-12C8-49D7-AF97-5EE36AC9C76B}">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28</vt:i4>
      </vt:variant>
      <vt:variant>
        <vt:lpstr>Plages nommées</vt:lpstr>
      </vt:variant>
      <vt:variant>
        <vt:i4>4</vt:i4>
      </vt:variant>
    </vt:vector>
  </HeadingPairs>
  <TitlesOfParts>
    <vt:vector size="32" baseType="lpstr">
      <vt:lpstr>Identification</vt:lpstr>
      <vt:lpstr>Impôts</vt:lpstr>
      <vt:lpstr>Notice d'utilisation</vt:lpstr>
      <vt:lpstr>BULLETIN DE SALAIRE </vt:lpstr>
      <vt:lpstr>Cotisations</vt:lpstr>
      <vt:lpstr>__VBA__0</vt:lpstr>
      <vt:lpstr>__VBA__1</vt:lpstr>
      <vt:lpstr>__VBA__2</vt:lpstr>
      <vt:lpstr>__VBA__3</vt:lpstr>
      <vt:lpstr>__VBA__4</vt:lpstr>
      <vt:lpstr>__VBA__5</vt:lpstr>
      <vt:lpstr>__VBA__6</vt:lpstr>
      <vt:lpstr>__VBA__7</vt:lpstr>
      <vt:lpstr>__VBA__8</vt:lpstr>
      <vt:lpstr>__VBA__9</vt:lpstr>
      <vt:lpstr>__VBA__10</vt:lpstr>
      <vt:lpstr>__VBA__11</vt:lpstr>
      <vt:lpstr>__VBA__12</vt:lpstr>
      <vt:lpstr>__VBA__13</vt:lpstr>
      <vt:lpstr>__VBA__14</vt:lpstr>
      <vt:lpstr>__VBA__15</vt:lpstr>
      <vt:lpstr>__VBA__16</vt:lpstr>
      <vt:lpstr>__VBA__17</vt:lpstr>
      <vt:lpstr>__VBA__18</vt:lpstr>
      <vt:lpstr>__VBA__19</vt:lpstr>
      <vt:lpstr>__VBA__20</vt:lpstr>
      <vt:lpstr>__VBA__21</vt:lpstr>
      <vt:lpstr>__VBA__22</vt:lpstr>
      <vt:lpstr>'BULLETIN DE SALAIRE '!Zone_d_impression</vt:lpstr>
      <vt:lpstr>Cotisations!Zone_d_impression</vt:lpstr>
      <vt:lpstr>Identification!Zone_d_impression</vt:lpstr>
      <vt:lpstr>'Notice d''utilisation'!Zone_d_impression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CSAFAM Syndicat</dc:creator>
  <cp:lastModifiedBy>valentine bayart</cp:lastModifiedBy>
  <cp:lastPrinted>2022-04-01T08:38:09Z</cp:lastPrinted>
  <dcterms:created xsi:type="dcterms:W3CDTF">2018-12-09T14:36:53Z</dcterms:created>
  <dcterms:modified xsi:type="dcterms:W3CDTF">2026-01-12T22:48:17Z</dcterms:modified>
</cp:coreProperties>
</file>